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o usar" sheetId="1" state="visible" r:id="rId1"/>
    <sheet name="Resumo" sheetId="2" state="visible" r:id="rId2"/>
    <sheet name="Lançamentos" sheetId="3" state="visible" r:id="rId3"/>
    <sheet name="Categorias" sheetId="4" state="visible" r:id="rId4"/>
  </sheets>
  <definedNames>
    <definedName name="_xlnm._FilterDatabase" localSheetId="2" hidden="1">'Lançamentos'!$A$4:$G$1004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R$ #,##0.00;-R$ #,##0.00;&quot;-&quot;"/>
    <numFmt numFmtId="165" formatCode="DD/MM/YYYY"/>
    <numFmt numFmtId="166" formatCode="MM/YYYY"/>
    <numFmt numFmtId="167" formatCode="0.0%;-0.0%;&quot;-&quot;"/>
  </numFmts>
  <fonts count="13">
    <font>
      <name val="Calibri"/>
      <family val="2"/>
      <color theme="1"/>
      <sz val="11"/>
      <scheme val="minor"/>
    </font>
    <font>
      <name val="Arial"/>
      <b val="1"/>
      <color rgb="001F7A5C"/>
      <sz val="16"/>
    </font>
    <font>
      <name val="Arial"/>
      <color rgb="00666666"/>
      <sz val="10"/>
    </font>
    <font>
      <name val="Arial"/>
      <b val="1"/>
      <color rgb="00000000"/>
      <sz val="12"/>
    </font>
    <font>
      <name val="Arial"/>
      <color rgb="00000000"/>
      <sz val="10"/>
    </font>
    <font>
      <name val="Arial"/>
      <color rgb="000563C1"/>
      <sz val="10"/>
    </font>
    <font>
      <name val="Arial"/>
      <color rgb="000563C1"/>
      <u val="single"/>
    </font>
    <font>
      <name val="Arial"/>
      <b val="1"/>
      <color rgb="001F7A5C"/>
      <sz val="14"/>
    </font>
    <font>
      <name val="Arial"/>
      <i val="1"/>
      <color rgb="00666666"/>
      <sz val="10"/>
    </font>
    <font>
      <name val="Arial"/>
      <b val="1"/>
      <color rgb="00FFFFFF"/>
      <sz val="10"/>
    </font>
    <font>
      <name val="Arial"/>
      <color rgb="00555555"/>
      <sz val="10"/>
    </font>
    <font>
      <name val="Arial"/>
      <i val="1"/>
      <color rgb="00555555"/>
      <sz val="10"/>
    </font>
    <font>
      <name val="Arial"/>
      <b val="1"/>
      <color rgb="00000000"/>
      <sz val="10"/>
    </font>
  </fonts>
  <fills count="6">
    <fill>
      <patternFill/>
    </fill>
    <fill>
      <patternFill patternType="gray125"/>
    </fill>
    <fill>
      <patternFill patternType="solid">
        <fgColor rgb="001F7A5C"/>
      </patternFill>
    </fill>
    <fill>
      <patternFill patternType="solid">
        <fgColor rgb="00FFF7CC"/>
      </patternFill>
    </fill>
    <fill>
      <patternFill patternType="solid">
        <fgColor rgb="00F2F2F2"/>
      </patternFill>
    </fill>
    <fill>
      <patternFill patternType="solid">
        <fgColor rgb="00E8F3EE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2" fillId="0" borderId="0" pivotButton="0" quotePrefix="0" xfId="0"/>
    <xf numFmtId="0" fontId="12" fillId="3" borderId="1" pivotButton="0" quotePrefix="0" xfId="0"/>
    <xf numFmtId="0" fontId="8" fillId="0" borderId="0" pivotButton="0" quotePrefix="0" xfId="0"/>
    <xf numFmtId="0" fontId="9" fillId="2" borderId="1" applyAlignment="1" pivotButton="0" quotePrefix="0" xfId="0">
      <alignment horizontal="center" vertical="center" wrapText="1"/>
    </xf>
    <xf numFmtId="0" fontId="12" fillId="0" borderId="1" pivotButton="0" quotePrefix="0" xfId="0"/>
    <xf numFmtId="164" fontId="4" fillId="0" borderId="1" pivotButton="0" quotePrefix="0" xfId="0"/>
    <xf numFmtId="164" fontId="12" fillId="5" borderId="1" pivotButton="0" quotePrefix="0" xfId="0"/>
    <xf numFmtId="164" fontId="12" fillId="0" borderId="1" pivotButton="0" quotePrefix="0" xfId="0"/>
    <xf numFmtId="167" fontId="4" fillId="0" borderId="1" pivotButton="0" quotePrefix="0" xfId="0"/>
    <xf numFmtId="167" fontId="12" fillId="5" borderId="1" pivotButton="0" quotePrefix="0" xfId="0"/>
    <xf numFmtId="0" fontId="10" fillId="0" borderId="1" pivotButton="0" quotePrefix="0" xfId="0"/>
    <xf numFmtId="0" fontId="10" fillId="0" borderId="1" applyAlignment="1" pivotButton="0" quotePrefix="0" xfId="0">
      <alignment horizontal="center"/>
    </xf>
    <xf numFmtId="0" fontId="12" fillId="5" borderId="1" applyAlignment="1" pivotButton="0" quotePrefix="0" xfId="0">
      <alignment horizontal="center"/>
    </xf>
    <xf numFmtId="0" fontId="4" fillId="0" borderId="1" pivotButton="0" quotePrefix="0" xfId="0"/>
    <xf numFmtId="165" fontId="11" fillId="4" borderId="1" pivotButton="0" quotePrefix="0" xfId="0"/>
    <xf numFmtId="0" fontId="11" fillId="4" borderId="1" pivotButton="0" quotePrefix="0" xfId="0"/>
    <xf numFmtId="164" fontId="11" fillId="4" borderId="1" pivotButton="0" quotePrefix="0" xfId="0"/>
    <xf numFmtId="166" fontId="10" fillId="0" borderId="1" pivotButton="0" quotePrefix="0" xfId="0"/>
    <xf numFmtId="165" fontId="4" fillId="3" borderId="1" pivotButton="0" quotePrefix="0" xfId="0"/>
    <xf numFmtId="0" fontId="4" fillId="3" borderId="1" pivotButton="0" quotePrefix="0" xfId="0"/>
    <xf numFmtId="164" fontId="4" fillId="3" borderId="1" pivotButton="0" quotePrefix="0" xfId="0"/>
  </cellXfs>
  <cellStyles count="1">
    <cellStyle name="Normal" xfId="0" builtinId="0" hidden="0"/>
  </cellStyles>
  <dxfs count="1">
    <dxf>
      <font>
        <name val="Arial"/>
        <b val="1"/>
        <color rgb="00C00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inha.contaorganizada.com.br/registrar?utm_source=planilha&amp;utm_medium=download&amp;utm_campaign=planilha-controle-financeiro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95" customWidth="1" min="2" max="2"/>
  </cols>
  <sheetData>
    <row r="2">
      <c r="B2" s="1" t="inlineStr">
        <is>
          <t>Planilha de controle financeiro pessoal</t>
        </is>
      </c>
    </row>
    <row r="3">
      <c r="B3" s="2" t="inlineStr">
        <is>
          <t>Conta Organizada · contaorganizada.com.br · gratuita, pode copiar e adaptar</t>
        </is>
      </c>
    </row>
    <row r="4">
      <c r="B4" t="inlineStr"/>
    </row>
    <row r="5">
      <c r="B5" s="3" t="inlineStr">
        <is>
          <t>Como usar, em 3 passos</t>
        </is>
      </c>
    </row>
    <row r="6">
      <c r="B6" s="4" t="inlineStr">
        <is>
          <t>1. Aba Categorias: ajuste as categorias e preencha o orçamento mensal de cada uma (células amarelas).</t>
        </is>
      </c>
    </row>
    <row r="7">
      <c r="B7" s="4" t="inlineStr">
        <is>
          <t>2. Aba Lançamentos: registre cada entrada e saída de dinheiro: data, descrição, categoria e valor.</t>
        </is>
      </c>
    </row>
    <row r="8">
      <c r="B8" s="4" t="inlineStr">
        <is>
          <t xml:space="preserve">   O tipo (Receita ou Despesa) e o mês são preenchidos sozinhos a partir da categoria e da data.</t>
        </is>
      </c>
    </row>
    <row r="9">
      <c r="B9" s="4" t="inlineStr">
        <is>
          <t>3. Aba Resumo: escolha o ano na célula amarela e veja receitas, despesas, saldo e quanto você poupou mês a mês,</t>
        </is>
      </c>
    </row>
    <row r="10">
      <c r="B10" s="4" t="inlineStr">
        <is>
          <t xml:space="preserve">   além de cada categoria comparada com o orçamento.</t>
        </is>
      </c>
    </row>
    <row r="11">
      <c r="B11" t="inlineStr"/>
    </row>
    <row r="12">
      <c r="B12" s="3" t="inlineStr">
        <is>
          <t>Legenda</t>
        </is>
      </c>
    </row>
    <row r="13">
      <c r="B13" s="4" t="inlineStr">
        <is>
          <t>Células amarelas: você preenche.  Células brancas com fórmula: não precisa mexer.</t>
        </is>
      </c>
    </row>
    <row r="14">
      <c r="B14" s="4" t="inlineStr">
        <is>
          <t>As linhas cinzas da aba Lançamentos são exemplos. Apague-as quando começar a usar.</t>
        </is>
      </c>
    </row>
    <row r="15">
      <c r="B15" s="4" t="inlineStr">
        <is>
          <t>Valores sempre positivos: quem decide se é entrada ou saída é a categoria.</t>
        </is>
      </c>
    </row>
    <row r="16">
      <c r="B16" t="inlineStr"/>
    </row>
    <row r="17">
      <c r="B17" s="3" t="inlineStr">
        <is>
          <t>Dicas</t>
        </is>
      </c>
    </row>
    <row r="18">
      <c r="B18" s="4" t="inlineStr">
        <is>
          <t>• Lance os gastos no mesmo dia, ou reserve 10 minutos por semana. Depois de um mês, o resumo já mostra para onde vai o dinheiro.</t>
        </is>
      </c>
    </row>
    <row r="19">
      <c r="B19" s="4" t="inlineStr">
        <is>
          <t>• Compra parcelada: lance uma linha por parcela, na data em que ela vence.</t>
        </is>
      </c>
    </row>
    <row r="20">
      <c r="B20" s="4" t="inlineStr">
        <is>
          <t>• Cartão de crédito: lance cada compra na categoria certa, e não a fatura inteira como uma despesa só.</t>
        </is>
      </c>
    </row>
    <row r="21">
      <c r="B21" t="inlineStr"/>
    </row>
    <row r="22">
      <c r="B22" s="3" t="inlineStr">
        <is>
          <t>Cansou de lançar à mão as contas que se repetem todo mês?</t>
        </is>
      </c>
    </row>
    <row r="23">
      <c r="B23" s="4" t="inlineStr">
        <is>
          <t>A Conta Organizada faz o mesmo controle de graça, com recorrências e parcelas projetadas sozinhas, aviso de contas</t>
        </is>
      </c>
    </row>
    <row r="24">
      <c r="B24" s="4" t="inlineStr">
        <is>
          <t>vencidas, relatórios mensais e um assistente com IA que responde sobre os seus gastos.</t>
        </is>
      </c>
    </row>
    <row r="25">
      <c r="B25" s="5" t="inlineStr">
        <is>
          <t>https://minha.contaorganizada.com.br/registrar?utm_source=planilha&amp;utm_medium=download&amp;utm_campaign=planilha-controle-financeiro</t>
        </is>
      </c>
    </row>
  </sheetData>
  <hyperlinks>
    <hyperlink xmlns:r="http://schemas.openxmlformats.org/officeDocument/2006/relationships" ref="B25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51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4" customWidth="1" min="14" max="14"/>
    <col width="14" customWidth="1" min="15" max="15"/>
    <col width="16" customWidth="1" min="16" max="16"/>
    <col width="18" customWidth="1" min="17" max="17"/>
  </cols>
  <sheetData>
    <row r="1">
      <c r="A1" s="6" t="inlineStr">
        <is>
          <t>Resumo do ano</t>
        </is>
      </c>
    </row>
    <row r="2">
      <c r="A2" s="7" t="inlineStr">
        <is>
          <t>Ano</t>
        </is>
      </c>
      <c r="B2" s="8" t="n">
        <v>2026</v>
      </c>
      <c r="C2" s="9" t="inlineStr">
        <is>
          <t>← troque o ano para ver outro período</t>
        </is>
      </c>
    </row>
    <row r="4">
      <c r="A4" s="10" t="inlineStr">
        <is>
          <t>Visão geral</t>
        </is>
      </c>
      <c r="B4" s="10" t="inlineStr">
        <is>
          <t>Jan</t>
        </is>
      </c>
      <c r="C4" s="10" t="inlineStr">
        <is>
          <t>Fev</t>
        </is>
      </c>
      <c r="D4" s="10" t="inlineStr">
        <is>
          <t>Mar</t>
        </is>
      </c>
      <c r="E4" s="10" t="inlineStr">
        <is>
          <t>Abr</t>
        </is>
      </c>
      <c r="F4" s="10" t="inlineStr">
        <is>
          <t>Mai</t>
        </is>
      </c>
      <c r="G4" s="10" t="inlineStr">
        <is>
          <t>Jun</t>
        </is>
      </c>
      <c r="H4" s="10" t="inlineStr">
        <is>
          <t>Jul</t>
        </is>
      </c>
      <c r="I4" s="10" t="inlineStr">
        <is>
          <t>Ago</t>
        </is>
      </c>
      <c r="J4" s="10" t="inlineStr">
        <is>
          <t>Set</t>
        </is>
      </c>
      <c r="K4" s="10" t="inlineStr">
        <is>
          <t>Out</t>
        </is>
      </c>
      <c r="L4" s="10" t="inlineStr">
        <is>
          <t>Nov</t>
        </is>
      </c>
      <c r="M4" s="10" t="inlineStr">
        <is>
          <t>Dez</t>
        </is>
      </c>
      <c r="N4" s="10" t="inlineStr">
        <is>
          <t>Total do ano</t>
        </is>
      </c>
    </row>
    <row r="5">
      <c r="A5" s="11" t="inlineStr">
        <is>
          <t>Receitas</t>
        </is>
      </c>
      <c r="B5" s="12">
        <f>SUMIFS(Lançamentos!$D$5:$D$1004,Lançamentos!$F$5:$F$1004,"Receita",Lançamentos!$G$5:$G$1004,DATE($B$2,1,1))</f>
        <v/>
      </c>
      <c r="C5" s="12">
        <f>SUMIFS(Lançamentos!$D$5:$D$1004,Lançamentos!$F$5:$F$1004,"Receita",Lançamentos!$G$5:$G$1004,DATE($B$2,2,1))</f>
        <v/>
      </c>
      <c r="D5" s="12">
        <f>SUMIFS(Lançamentos!$D$5:$D$1004,Lançamentos!$F$5:$F$1004,"Receita",Lançamentos!$G$5:$G$1004,DATE($B$2,3,1))</f>
        <v/>
      </c>
      <c r="E5" s="12">
        <f>SUMIFS(Lançamentos!$D$5:$D$1004,Lançamentos!$F$5:$F$1004,"Receita",Lançamentos!$G$5:$G$1004,DATE($B$2,4,1))</f>
        <v/>
      </c>
      <c r="F5" s="12">
        <f>SUMIFS(Lançamentos!$D$5:$D$1004,Lançamentos!$F$5:$F$1004,"Receita",Lançamentos!$G$5:$G$1004,DATE($B$2,5,1))</f>
        <v/>
      </c>
      <c r="G5" s="12">
        <f>SUMIFS(Lançamentos!$D$5:$D$1004,Lançamentos!$F$5:$F$1004,"Receita",Lançamentos!$G$5:$G$1004,DATE($B$2,6,1))</f>
        <v/>
      </c>
      <c r="H5" s="12">
        <f>SUMIFS(Lançamentos!$D$5:$D$1004,Lançamentos!$F$5:$F$1004,"Receita",Lançamentos!$G$5:$G$1004,DATE($B$2,7,1))</f>
        <v/>
      </c>
      <c r="I5" s="12">
        <f>SUMIFS(Lançamentos!$D$5:$D$1004,Lançamentos!$F$5:$F$1004,"Receita",Lançamentos!$G$5:$G$1004,DATE($B$2,8,1))</f>
        <v/>
      </c>
      <c r="J5" s="12">
        <f>SUMIFS(Lançamentos!$D$5:$D$1004,Lançamentos!$F$5:$F$1004,"Receita",Lançamentos!$G$5:$G$1004,DATE($B$2,9,1))</f>
        <v/>
      </c>
      <c r="K5" s="12">
        <f>SUMIFS(Lançamentos!$D$5:$D$1004,Lançamentos!$F$5:$F$1004,"Receita",Lançamentos!$G$5:$G$1004,DATE($B$2,10,1))</f>
        <v/>
      </c>
      <c r="L5" s="12">
        <f>SUMIFS(Lançamentos!$D$5:$D$1004,Lançamentos!$F$5:$F$1004,"Receita",Lançamentos!$G$5:$G$1004,DATE($B$2,11,1))</f>
        <v/>
      </c>
      <c r="M5" s="12">
        <f>SUMIFS(Lançamentos!$D$5:$D$1004,Lançamentos!$F$5:$F$1004,"Receita",Lançamentos!$G$5:$G$1004,DATE($B$2,12,1))</f>
        <v/>
      </c>
      <c r="N5" s="13">
        <f>SUM(B5:M5)</f>
        <v/>
      </c>
    </row>
    <row r="6">
      <c r="A6" s="11" t="inlineStr">
        <is>
          <t>Despesas</t>
        </is>
      </c>
      <c r="B6" s="12">
        <f>SUMIFS(Lançamentos!$D$5:$D$1004,Lançamentos!$F$5:$F$1004,"Despesa",Lançamentos!$G$5:$G$1004,DATE($B$2,1,1))</f>
        <v/>
      </c>
      <c r="C6" s="12">
        <f>SUMIFS(Lançamentos!$D$5:$D$1004,Lançamentos!$F$5:$F$1004,"Despesa",Lançamentos!$G$5:$G$1004,DATE($B$2,2,1))</f>
        <v/>
      </c>
      <c r="D6" s="12">
        <f>SUMIFS(Lançamentos!$D$5:$D$1004,Lançamentos!$F$5:$F$1004,"Despesa",Lançamentos!$G$5:$G$1004,DATE($B$2,3,1))</f>
        <v/>
      </c>
      <c r="E6" s="12">
        <f>SUMIFS(Lançamentos!$D$5:$D$1004,Lançamentos!$F$5:$F$1004,"Despesa",Lançamentos!$G$5:$G$1004,DATE($B$2,4,1))</f>
        <v/>
      </c>
      <c r="F6" s="12">
        <f>SUMIFS(Lançamentos!$D$5:$D$1004,Lançamentos!$F$5:$F$1004,"Despesa",Lançamentos!$G$5:$G$1004,DATE($B$2,5,1))</f>
        <v/>
      </c>
      <c r="G6" s="12">
        <f>SUMIFS(Lançamentos!$D$5:$D$1004,Lançamentos!$F$5:$F$1004,"Despesa",Lançamentos!$G$5:$G$1004,DATE($B$2,6,1))</f>
        <v/>
      </c>
      <c r="H6" s="12">
        <f>SUMIFS(Lançamentos!$D$5:$D$1004,Lançamentos!$F$5:$F$1004,"Despesa",Lançamentos!$G$5:$G$1004,DATE($B$2,7,1))</f>
        <v/>
      </c>
      <c r="I6" s="12">
        <f>SUMIFS(Lançamentos!$D$5:$D$1004,Lançamentos!$F$5:$F$1004,"Despesa",Lançamentos!$G$5:$G$1004,DATE($B$2,8,1))</f>
        <v/>
      </c>
      <c r="J6" s="12">
        <f>SUMIFS(Lançamentos!$D$5:$D$1004,Lançamentos!$F$5:$F$1004,"Despesa",Lançamentos!$G$5:$G$1004,DATE($B$2,9,1))</f>
        <v/>
      </c>
      <c r="K6" s="12">
        <f>SUMIFS(Lançamentos!$D$5:$D$1004,Lançamentos!$F$5:$F$1004,"Despesa",Lançamentos!$G$5:$G$1004,DATE($B$2,10,1))</f>
        <v/>
      </c>
      <c r="L6" s="12">
        <f>SUMIFS(Lançamentos!$D$5:$D$1004,Lançamentos!$F$5:$F$1004,"Despesa",Lançamentos!$G$5:$G$1004,DATE($B$2,11,1))</f>
        <v/>
      </c>
      <c r="M6" s="12">
        <f>SUMIFS(Lançamentos!$D$5:$D$1004,Lançamentos!$F$5:$F$1004,"Despesa",Lançamentos!$G$5:$G$1004,DATE($B$2,12,1))</f>
        <v/>
      </c>
      <c r="N6" s="13">
        <f>SUM(B6:M6)</f>
        <v/>
      </c>
    </row>
    <row r="7">
      <c r="A7" s="11" t="inlineStr">
        <is>
          <t>Saldo do mês</t>
        </is>
      </c>
      <c r="B7" s="14">
        <f>B5-B6</f>
        <v/>
      </c>
      <c r="C7" s="14">
        <f>C5-C6</f>
        <v/>
      </c>
      <c r="D7" s="14">
        <f>D5-D6</f>
        <v/>
      </c>
      <c r="E7" s="14">
        <f>E5-E6</f>
        <v/>
      </c>
      <c r="F7" s="14">
        <f>F5-F6</f>
        <v/>
      </c>
      <c r="G7" s="14">
        <f>G5-G6</f>
        <v/>
      </c>
      <c r="H7" s="14">
        <f>H5-H6</f>
        <v/>
      </c>
      <c r="I7" s="14">
        <f>I5-I6</f>
        <v/>
      </c>
      <c r="J7" s="14">
        <f>J5-J6</f>
        <v/>
      </c>
      <c r="K7" s="14">
        <f>K5-K6</f>
        <v/>
      </c>
      <c r="L7" s="14">
        <f>L5-L6</f>
        <v/>
      </c>
      <c r="M7" s="14">
        <f>M5-M6</f>
        <v/>
      </c>
      <c r="N7" s="13">
        <f>SUM(B7:M7)</f>
        <v/>
      </c>
    </row>
    <row r="8">
      <c r="A8" s="11" t="inlineStr">
        <is>
          <t>Guardado (Investimentos e reserva)</t>
        </is>
      </c>
      <c r="B8" s="12">
        <f>SUMIFS(Lançamentos!$D$5:$D$1004,Lançamentos!$C$5:$C$1004,"Investimentos e reserva",Lançamentos!$G$5:$G$1004,DATE($B$2,1,1))</f>
        <v/>
      </c>
      <c r="C8" s="12">
        <f>SUMIFS(Lançamentos!$D$5:$D$1004,Lançamentos!$C$5:$C$1004,"Investimentos e reserva",Lançamentos!$G$5:$G$1004,DATE($B$2,2,1))</f>
        <v/>
      </c>
      <c r="D8" s="12">
        <f>SUMIFS(Lançamentos!$D$5:$D$1004,Lançamentos!$C$5:$C$1004,"Investimentos e reserva",Lançamentos!$G$5:$G$1004,DATE($B$2,3,1))</f>
        <v/>
      </c>
      <c r="E8" s="12">
        <f>SUMIFS(Lançamentos!$D$5:$D$1004,Lançamentos!$C$5:$C$1004,"Investimentos e reserva",Lançamentos!$G$5:$G$1004,DATE($B$2,4,1))</f>
        <v/>
      </c>
      <c r="F8" s="12">
        <f>SUMIFS(Lançamentos!$D$5:$D$1004,Lançamentos!$C$5:$C$1004,"Investimentos e reserva",Lançamentos!$G$5:$G$1004,DATE($B$2,5,1))</f>
        <v/>
      </c>
      <c r="G8" s="12">
        <f>SUMIFS(Lançamentos!$D$5:$D$1004,Lançamentos!$C$5:$C$1004,"Investimentos e reserva",Lançamentos!$G$5:$G$1004,DATE($B$2,6,1))</f>
        <v/>
      </c>
      <c r="H8" s="12">
        <f>SUMIFS(Lançamentos!$D$5:$D$1004,Lançamentos!$C$5:$C$1004,"Investimentos e reserva",Lançamentos!$G$5:$G$1004,DATE($B$2,7,1))</f>
        <v/>
      </c>
      <c r="I8" s="12">
        <f>SUMIFS(Lançamentos!$D$5:$D$1004,Lançamentos!$C$5:$C$1004,"Investimentos e reserva",Lançamentos!$G$5:$G$1004,DATE($B$2,8,1))</f>
        <v/>
      </c>
      <c r="J8" s="12">
        <f>SUMIFS(Lançamentos!$D$5:$D$1004,Lançamentos!$C$5:$C$1004,"Investimentos e reserva",Lançamentos!$G$5:$G$1004,DATE($B$2,9,1))</f>
        <v/>
      </c>
      <c r="K8" s="12">
        <f>SUMIFS(Lançamentos!$D$5:$D$1004,Lançamentos!$C$5:$C$1004,"Investimentos e reserva",Lançamentos!$G$5:$G$1004,DATE($B$2,10,1))</f>
        <v/>
      </c>
      <c r="L8" s="12">
        <f>SUMIFS(Lançamentos!$D$5:$D$1004,Lançamentos!$C$5:$C$1004,"Investimentos e reserva",Lançamentos!$G$5:$G$1004,DATE($B$2,11,1))</f>
        <v/>
      </c>
      <c r="M8" s="12">
        <f>SUMIFS(Lançamentos!$D$5:$D$1004,Lançamentos!$C$5:$C$1004,"Investimentos e reserva",Lançamentos!$G$5:$G$1004,DATE($B$2,12,1))</f>
        <v/>
      </c>
      <c r="N8" s="13">
        <f>SUM(B8:M8)</f>
        <v/>
      </c>
    </row>
    <row r="9">
      <c r="A9" s="11" t="inlineStr">
        <is>
          <t>% da receita guardada</t>
        </is>
      </c>
      <c r="B9" s="15">
        <f>IF(B5=0,"",(B7+B8)/B5)</f>
        <v/>
      </c>
      <c r="C9" s="15">
        <f>IF(C5=0,"",(C7+C8)/C5)</f>
        <v/>
      </c>
      <c r="D9" s="15">
        <f>IF(D5=0,"",(D7+D8)/D5)</f>
        <v/>
      </c>
      <c r="E9" s="15">
        <f>IF(E5=0,"",(E7+E8)/E5)</f>
        <v/>
      </c>
      <c r="F9" s="15">
        <f>IF(F5=0,"",(F7+F8)/F5)</f>
        <v/>
      </c>
      <c r="G9" s="15">
        <f>IF(G5=0,"",(G7+G8)/G5)</f>
        <v/>
      </c>
      <c r="H9" s="15">
        <f>IF(H5=0,"",(H7+H8)/H5)</f>
        <v/>
      </c>
      <c r="I9" s="15">
        <f>IF(I5=0,"",(I7+I8)/I5)</f>
        <v/>
      </c>
      <c r="J9" s="15">
        <f>IF(J5=0,"",(J7+J8)/J5)</f>
        <v/>
      </c>
      <c r="K9" s="15">
        <f>IF(K5=0,"",(K7+K8)/K5)</f>
        <v/>
      </c>
      <c r="L9" s="15">
        <f>IF(L5=0,"",(L7+L8)/L5)</f>
        <v/>
      </c>
      <c r="M9" s="15">
        <f>IF(M5=0,"",(M7+M8)/M5)</f>
        <v/>
      </c>
      <c r="N9" s="16">
        <f>IF(N5=0,"",(N7+N8)/N5)</f>
        <v/>
      </c>
    </row>
    <row r="10">
      <c r="A10" s="17" t="inlineStr">
        <is>
          <t>Mês com lançamento (1 = sim)</t>
        </is>
      </c>
      <c r="B10" s="18">
        <f>IF(B5+B6&gt;0,1,0)</f>
        <v/>
      </c>
      <c r="C10" s="18">
        <f>IF(C5+C6&gt;0,1,0)</f>
        <v/>
      </c>
      <c r="D10" s="18">
        <f>IF(D5+D6&gt;0,1,0)</f>
        <v/>
      </c>
      <c r="E10" s="18">
        <f>IF(E5+E6&gt;0,1,0)</f>
        <v/>
      </c>
      <c r="F10" s="18">
        <f>IF(F5+F6&gt;0,1,0)</f>
        <v/>
      </c>
      <c r="G10" s="18">
        <f>IF(G5+G6&gt;0,1,0)</f>
        <v/>
      </c>
      <c r="H10" s="18">
        <f>IF(H5+H6&gt;0,1,0)</f>
        <v/>
      </c>
      <c r="I10" s="18">
        <f>IF(I5+I6&gt;0,1,0)</f>
        <v/>
      </c>
      <c r="J10" s="18">
        <f>IF(J5+J6&gt;0,1,0)</f>
        <v/>
      </c>
      <c r="K10" s="18">
        <f>IF(K5+K6&gt;0,1,0)</f>
        <v/>
      </c>
      <c r="L10" s="18">
        <f>IF(L5+L6&gt;0,1,0)</f>
        <v/>
      </c>
      <c r="M10" s="18">
        <f>IF(M5+M6&gt;0,1,0)</f>
        <v/>
      </c>
      <c r="N10" s="19">
        <f>SUM(B10:M10)</f>
        <v/>
      </c>
    </row>
    <row r="11">
      <c r="A11" s="9" t="inlineStr">
        <is>
          <t>% guardado = (saldo do mês + o que foi para investimentos e reserva) ÷ receitas.</t>
        </is>
      </c>
    </row>
    <row r="13">
      <c r="A13" s="10" t="inlineStr">
        <is>
          <t>Por categoria</t>
        </is>
      </c>
      <c r="B13" s="10" t="inlineStr">
        <is>
          <t>Jan</t>
        </is>
      </c>
      <c r="C13" s="10" t="inlineStr">
        <is>
          <t>Fev</t>
        </is>
      </c>
      <c r="D13" s="10" t="inlineStr">
        <is>
          <t>Mar</t>
        </is>
      </c>
      <c r="E13" s="10" t="inlineStr">
        <is>
          <t>Abr</t>
        </is>
      </c>
      <c r="F13" s="10" t="inlineStr">
        <is>
          <t>Mai</t>
        </is>
      </c>
      <c r="G13" s="10" t="inlineStr">
        <is>
          <t>Jun</t>
        </is>
      </c>
      <c r="H13" s="10" t="inlineStr">
        <is>
          <t>Jul</t>
        </is>
      </c>
      <c r="I13" s="10" t="inlineStr">
        <is>
          <t>Ago</t>
        </is>
      </c>
      <c r="J13" s="10" t="inlineStr">
        <is>
          <t>Set</t>
        </is>
      </c>
      <c r="K13" s="10" t="inlineStr">
        <is>
          <t>Out</t>
        </is>
      </c>
      <c r="L13" s="10" t="inlineStr">
        <is>
          <t>Nov</t>
        </is>
      </c>
      <c r="M13" s="10" t="inlineStr">
        <is>
          <t>Dez</t>
        </is>
      </c>
      <c r="N13" s="10" t="inlineStr">
        <is>
          <t>Total do ano</t>
        </is>
      </c>
      <c r="O13" s="10" t="inlineStr">
        <is>
          <t>Média mensal</t>
        </is>
      </c>
      <c r="P13" s="10" t="inlineStr">
        <is>
          <t>Orçamento mensal</t>
        </is>
      </c>
      <c r="Q13" s="10" t="inlineStr">
        <is>
          <t>Média x orçamento</t>
        </is>
      </c>
    </row>
    <row r="14">
      <c r="A14" s="20">
        <f>IF(Categorias!$A$5="","",Categorias!$A$5)</f>
        <v/>
      </c>
      <c r="B14" s="12">
        <f>IF($A14="","",SUMIFS(Lançamentos!$D$5:$D$1004,Lançamentos!$C$5:$C$1004,$A14,Lançamentos!$G$5:$G$1004,DATE($B$2,1,1)))</f>
        <v/>
      </c>
      <c r="C14" s="12">
        <f>IF($A14="","",SUMIFS(Lançamentos!$D$5:$D$1004,Lançamentos!$C$5:$C$1004,$A14,Lançamentos!$G$5:$G$1004,DATE($B$2,2,1)))</f>
        <v/>
      </c>
      <c r="D14" s="12">
        <f>IF($A14="","",SUMIFS(Lançamentos!$D$5:$D$1004,Lançamentos!$C$5:$C$1004,$A14,Lançamentos!$G$5:$G$1004,DATE($B$2,3,1)))</f>
        <v/>
      </c>
      <c r="E14" s="12">
        <f>IF($A14="","",SUMIFS(Lançamentos!$D$5:$D$1004,Lançamentos!$C$5:$C$1004,$A14,Lançamentos!$G$5:$G$1004,DATE($B$2,4,1)))</f>
        <v/>
      </c>
      <c r="F14" s="12">
        <f>IF($A14="","",SUMIFS(Lançamentos!$D$5:$D$1004,Lançamentos!$C$5:$C$1004,$A14,Lançamentos!$G$5:$G$1004,DATE($B$2,5,1)))</f>
        <v/>
      </c>
      <c r="G14" s="12">
        <f>IF($A14="","",SUMIFS(Lançamentos!$D$5:$D$1004,Lançamentos!$C$5:$C$1004,$A14,Lançamentos!$G$5:$G$1004,DATE($B$2,6,1)))</f>
        <v/>
      </c>
      <c r="H14" s="12">
        <f>IF($A14="","",SUMIFS(Lançamentos!$D$5:$D$1004,Lançamentos!$C$5:$C$1004,$A14,Lançamentos!$G$5:$G$1004,DATE($B$2,7,1)))</f>
        <v/>
      </c>
      <c r="I14" s="12">
        <f>IF($A14="","",SUMIFS(Lançamentos!$D$5:$D$1004,Lançamentos!$C$5:$C$1004,$A14,Lançamentos!$G$5:$G$1004,DATE($B$2,8,1)))</f>
        <v/>
      </c>
      <c r="J14" s="12">
        <f>IF($A14="","",SUMIFS(Lançamentos!$D$5:$D$1004,Lançamentos!$C$5:$C$1004,$A14,Lançamentos!$G$5:$G$1004,DATE($B$2,9,1)))</f>
        <v/>
      </c>
      <c r="K14" s="12">
        <f>IF($A14="","",SUMIFS(Lançamentos!$D$5:$D$1004,Lançamentos!$C$5:$C$1004,$A14,Lançamentos!$G$5:$G$1004,DATE($B$2,10,1)))</f>
        <v/>
      </c>
      <c r="L14" s="12">
        <f>IF($A14="","",SUMIFS(Lançamentos!$D$5:$D$1004,Lançamentos!$C$5:$C$1004,$A14,Lançamentos!$G$5:$G$1004,DATE($B$2,11,1)))</f>
        <v/>
      </c>
      <c r="M14" s="12">
        <f>IF($A14="","",SUMIFS(Lançamentos!$D$5:$D$1004,Lançamentos!$C$5:$C$1004,$A14,Lançamentos!$G$5:$G$1004,DATE($B$2,12,1)))</f>
        <v/>
      </c>
      <c r="N14" s="13">
        <f>IF($A14="","",SUM(B14:M14))</f>
        <v/>
      </c>
      <c r="O14" s="12">
        <f>IF(OR($A14="",$N$10=0),"",N14/$N$10)</f>
        <v/>
      </c>
      <c r="P14" s="12">
        <f>IF($A14="","",Categorias!$C$5)</f>
        <v/>
      </c>
      <c r="Q14" s="12">
        <f>IF(OR($A14="",O14="",P14=""),"",O14-P14)</f>
        <v/>
      </c>
    </row>
    <row r="15">
      <c r="A15" s="20">
        <f>IF(Categorias!$A$6="","",Categorias!$A$6)</f>
        <v/>
      </c>
      <c r="B15" s="12">
        <f>IF($A15="","",SUMIFS(Lançamentos!$D$5:$D$1004,Lançamentos!$C$5:$C$1004,$A15,Lançamentos!$G$5:$G$1004,DATE($B$2,1,1)))</f>
        <v/>
      </c>
      <c r="C15" s="12">
        <f>IF($A15="","",SUMIFS(Lançamentos!$D$5:$D$1004,Lançamentos!$C$5:$C$1004,$A15,Lançamentos!$G$5:$G$1004,DATE($B$2,2,1)))</f>
        <v/>
      </c>
      <c r="D15" s="12">
        <f>IF($A15="","",SUMIFS(Lançamentos!$D$5:$D$1004,Lançamentos!$C$5:$C$1004,$A15,Lançamentos!$G$5:$G$1004,DATE($B$2,3,1)))</f>
        <v/>
      </c>
      <c r="E15" s="12">
        <f>IF($A15="","",SUMIFS(Lançamentos!$D$5:$D$1004,Lançamentos!$C$5:$C$1004,$A15,Lançamentos!$G$5:$G$1004,DATE($B$2,4,1)))</f>
        <v/>
      </c>
      <c r="F15" s="12">
        <f>IF($A15="","",SUMIFS(Lançamentos!$D$5:$D$1004,Lançamentos!$C$5:$C$1004,$A15,Lançamentos!$G$5:$G$1004,DATE($B$2,5,1)))</f>
        <v/>
      </c>
      <c r="G15" s="12">
        <f>IF($A15="","",SUMIFS(Lançamentos!$D$5:$D$1004,Lançamentos!$C$5:$C$1004,$A15,Lançamentos!$G$5:$G$1004,DATE($B$2,6,1)))</f>
        <v/>
      </c>
      <c r="H15" s="12">
        <f>IF($A15="","",SUMIFS(Lançamentos!$D$5:$D$1004,Lançamentos!$C$5:$C$1004,$A15,Lançamentos!$G$5:$G$1004,DATE($B$2,7,1)))</f>
        <v/>
      </c>
      <c r="I15" s="12">
        <f>IF($A15="","",SUMIFS(Lançamentos!$D$5:$D$1004,Lançamentos!$C$5:$C$1004,$A15,Lançamentos!$G$5:$G$1004,DATE($B$2,8,1)))</f>
        <v/>
      </c>
      <c r="J15" s="12">
        <f>IF($A15="","",SUMIFS(Lançamentos!$D$5:$D$1004,Lançamentos!$C$5:$C$1004,$A15,Lançamentos!$G$5:$G$1004,DATE($B$2,9,1)))</f>
        <v/>
      </c>
      <c r="K15" s="12">
        <f>IF($A15="","",SUMIFS(Lançamentos!$D$5:$D$1004,Lançamentos!$C$5:$C$1004,$A15,Lançamentos!$G$5:$G$1004,DATE($B$2,10,1)))</f>
        <v/>
      </c>
      <c r="L15" s="12">
        <f>IF($A15="","",SUMIFS(Lançamentos!$D$5:$D$1004,Lançamentos!$C$5:$C$1004,$A15,Lançamentos!$G$5:$G$1004,DATE($B$2,11,1)))</f>
        <v/>
      </c>
      <c r="M15" s="12">
        <f>IF($A15="","",SUMIFS(Lançamentos!$D$5:$D$1004,Lançamentos!$C$5:$C$1004,$A15,Lançamentos!$G$5:$G$1004,DATE($B$2,12,1)))</f>
        <v/>
      </c>
      <c r="N15" s="13">
        <f>IF($A15="","",SUM(B15:M15))</f>
        <v/>
      </c>
      <c r="O15" s="12">
        <f>IF(OR($A15="",$N$10=0),"",N15/$N$10)</f>
        <v/>
      </c>
      <c r="P15" s="12">
        <f>IF($A15="","",Categorias!$C$6)</f>
        <v/>
      </c>
      <c r="Q15" s="12">
        <f>IF(OR($A15="",O15="",P15=""),"",O15-P15)</f>
        <v/>
      </c>
    </row>
    <row r="16">
      <c r="A16" s="20">
        <f>IF(Categorias!$A$7="","",Categorias!$A$7)</f>
        <v/>
      </c>
      <c r="B16" s="12">
        <f>IF($A16="","",SUMIFS(Lançamentos!$D$5:$D$1004,Lançamentos!$C$5:$C$1004,$A16,Lançamentos!$G$5:$G$1004,DATE($B$2,1,1)))</f>
        <v/>
      </c>
      <c r="C16" s="12">
        <f>IF($A16="","",SUMIFS(Lançamentos!$D$5:$D$1004,Lançamentos!$C$5:$C$1004,$A16,Lançamentos!$G$5:$G$1004,DATE($B$2,2,1)))</f>
        <v/>
      </c>
      <c r="D16" s="12">
        <f>IF($A16="","",SUMIFS(Lançamentos!$D$5:$D$1004,Lançamentos!$C$5:$C$1004,$A16,Lançamentos!$G$5:$G$1004,DATE($B$2,3,1)))</f>
        <v/>
      </c>
      <c r="E16" s="12">
        <f>IF($A16="","",SUMIFS(Lançamentos!$D$5:$D$1004,Lançamentos!$C$5:$C$1004,$A16,Lançamentos!$G$5:$G$1004,DATE($B$2,4,1)))</f>
        <v/>
      </c>
      <c r="F16" s="12">
        <f>IF($A16="","",SUMIFS(Lançamentos!$D$5:$D$1004,Lançamentos!$C$5:$C$1004,$A16,Lançamentos!$G$5:$G$1004,DATE($B$2,5,1)))</f>
        <v/>
      </c>
      <c r="G16" s="12">
        <f>IF($A16="","",SUMIFS(Lançamentos!$D$5:$D$1004,Lançamentos!$C$5:$C$1004,$A16,Lançamentos!$G$5:$G$1004,DATE($B$2,6,1)))</f>
        <v/>
      </c>
      <c r="H16" s="12">
        <f>IF($A16="","",SUMIFS(Lançamentos!$D$5:$D$1004,Lançamentos!$C$5:$C$1004,$A16,Lançamentos!$G$5:$G$1004,DATE($B$2,7,1)))</f>
        <v/>
      </c>
      <c r="I16" s="12">
        <f>IF($A16="","",SUMIFS(Lançamentos!$D$5:$D$1004,Lançamentos!$C$5:$C$1004,$A16,Lançamentos!$G$5:$G$1004,DATE($B$2,8,1)))</f>
        <v/>
      </c>
      <c r="J16" s="12">
        <f>IF($A16="","",SUMIFS(Lançamentos!$D$5:$D$1004,Lançamentos!$C$5:$C$1004,$A16,Lançamentos!$G$5:$G$1004,DATE($B$2,9,1)))</f>
        <v/>
      </c>
      <c r="K16" s="12">
        <f>IF($A16="","",SUMIFS(Lançamentos!$D$5:$D$1004,Lançamentos!$C$5:$C$1004,$A16,Lançamentos!$G$5:$G$1004,DATE($B$2,10,1)))</f>
        <v/>
      </c>
      <c r="L16" s="12">
        <f>IF($A16="","",SUMIFS(Lançamentos!$D$5:$D$1004,Lançamentos!$C$5:$C$1004,$A16,Lançamentos!$G$5:$G$1004,DATE($B$2,11,1)))</f>
        <v/>
      </c>
      <c r="M16" s="12">
        <f>IF($A16="","",SUMIFS(Lançamentos!$D$5:$D$1004,Lançamentos!$C$5:$C$1004,$A16,Lançamentos!$G$5:$G$1004,DATE($B$2,12,1)))</f>
        <v/>
      </c>
      <c r="N16" s="13">
        <f>IF($A16="","",SUM(B16:M16))</f>
        <v/>
      </c>
      <c r="O16" s="12">
        <f>IF(OR($A16="",$N$10=0),"",N16/$N$10)</f>
        <v/>
      </c>
      <c r="P16" s="12">
        <f>IF($A16="","",Categorias!$C$7)</f>
        <v/>
      </c>
      <c r="Q16" s="12">
        <f>IF(OR($A16="",O16="",P16=""),"",O16-P16)</f>
        <v/>
      </c>
    </row>
    <row r="17">
      <c r="A17" s="20">
        <f>IF(Categorias!$A$8="","",Categorias!$A$8)</f>
        <v/>
      </c>
      <c r="B17" s="12">
        <f>IF($A17="","",SUMIFS(Lançamentos!$D$5:$D$1004,Lançamentos!$C$5:$C$1004,$A17,Lançamentos!$G$5:$G$1004,DATE($B$2,1,1)))</f>
        <v/>
      </c>
      <c r="C17" s="12">
        <f>IF($A17="","",SUMIFS(Lançamentos!$D$5:$D$1004,Lançamentos!$C$5:$C$1004,$A17,Lançamentos!$G$5:$G$1004,DATE($B$2,2,1)))</f>
        <v/>
      </c>
      <c r="D17" s="12">
        <f>IF($A17="","",SUMIFS(Lançamentos!$D$5:$D$1004,Lançamentos!$C$5:$C$1004,$A17,Lançamentos!$G$5:$G$1004,DATE($B$2,3,1)))</f>
        <v/>
      </c>
      <c r="E17" s="12">
        <f>IF($A17="","",SUMIFS(Lançamentos!$D$5:$D$1004,Lançamentos!$C$5:$C$1004,$A17,Lançamentos!$G$5:$G$1004,DATE($B$2,4,1)))</f>
        <v/>
      </c>
      <c r="F17" s="12">
        <f>IF($A17="","",SUMIFS(Lançamentos!$D$5:$D$1004,Lançamentos!$C$5:$C$1004,$A17,Lançamentos!$G$5:$G$1004,DATE($B$2,5,1)))</f>
        <v/>
      </c>
      <c r="G17" s="12">
        <f>IF($A17="","",SUMIFS(Lançamentos!$D$5:$D$1004,Lançamentos!$C$5:$C$1004,$A17,Lançamentos!$G$5:$G$1004,DATE($B$2,6,1)))</f>
        <v/>
      </c>
      <c r="H17" s="12">
        <f>IF($A17="","",SUMIFS(Lançamentos!$D$5:$D$1004,Lançamentos!$C$5:$C$1004,$A17,Lançamentos!$G$5:$G$1004,DATE($B$2,7,1)))</f>
        <v/>
      </c>
      <c r="I17" s="12">
        <f>IF($A17="","",SUMIFS(Lançamentos!$D$5:$D$1004,Lançamentos!$C$5:$C$1004,$A17,Lançamentos!$G$5:$G$1004,DATE($B$2,8,1)))</f>
        <v/>
      </c>
      <c r="J17" s="12">
        <f>IF($A17="","",SUMIFS(Lançamentos!$D$5:$D$1004,Lançamentos!$C$5:$C$1004,$A17,Lançamentos!$G$5:$G$1004,DATE($B$2,9,1)))</f>
        <v/>
      </c>
      <c r="K17" s="12">
        <f>IF($A17="","",SUMIFS(Lançamentos!$D$5:$D$1004,Lançamentos!$C$5:$C$1004,$A17,Lançamentos!$G$5:$G$1004,DATE($B$2,10,1)))</f>
        <v/>
      </c>
      <c r="L17" s="12">
        <f>IF($A17="","",SUMIFS(Lançamentos!$D$5:$D$1004,Lançamentos!$C$5:$C$1004,$A17,Lançamentos!$G$5:$G$1004,DATE($B$2,11,1)))</f>
        <v/>
      </c>
      <c r="M17" s="12">
        <f>IF($A17="","",SUMIFS(Lançamentos!$D$5:$D$1004,Lançamentos!$C$5:$C$1004,$A17,Lançamentos!$G$5:$G$1004,DATE($B$2,12,1)))</f>
        <v/>
      </c>
      <c r="N17" s="13">
        <f>IF($A17="","",SUM(B17:M17))</f>
        <v/>
      </c>
      <c r="O17" s="12">
        <f>IF(OR($A17="",$N$10=0),"",N17/$N$10)</f>
        <v/>
      </c>
      <c r="P17" s="12">
        <f>IF($A17="","",Categorias!$C$8)</f>
        <v/>
      </c>
      <c r="Q17" s="12">
        <f>IF(OR($A17="",O17="",P17=""),"",O17-P17)</f>
        <v/>
      </c>
    </row>
    <row r="18">
      <c r="A18" s="20">
        <f>IF(Categorias!$A$9="","",Categorias!$A$9)</f>
        <v/>
      </c>
      <c r="B18" s="12">
        <f>IF($A18="","",SUMIFS(Lançamentos!$D$5:$D$1004,Lançamentos!$C$5:$C$1004,$A18,Lançamentos!$G$5:$G$1004,DATE($B$2,1,1)))</f>
        <v/>
      </c>
      <c r="C18" s="12">
        <f>IF($A18="","",SUMIFS(Lançamentos!$D$5:$D$1004,Lançamentos!$C$5:$C$1004,$A18,Lançamentos!$G$5:$G$1004,DATE($B$2,2,1)))</f>
        <v/>
      </c>
      <c r="D18" s="12">
        <f>IF($A18="","",SUMIFS(Lançamentos!$D$5:$D$1004,Lançamentos!$C$5:$C$1004,$A18,Lançamentos!$G$5:$G$1004,DATE($B$2,3,1)))</f>
        <v/>
      </c>
      <c r="E18" s="12">
        <f>IF($A18="","",SUMIFS(Lançamentos!$D$5:$D$1004,Lançamentos!$C$5:$C$1004,$A18,Lançamentos!$G$5:$G$1004,DATE($B$2,4,1)))</f>
        <v/>
      </c>
      <c r="F18" s="12">
        <f>IF($A18="","",SUMIFS(Lançamentos!$D$5:$D$1004,Lançamentos!$C$5:$C$1004,$A18,Lançamentos!$G$5:$G$1004,DATE($B$2,5,1)))</f>
        <v/>
      </c>
      <c r="G18" s="12">
        <f>IF($A18="","",SUMIFS(Lançamentos!$D$5:$D$1004,Lançamentos!$C$5:$C$1004,$A18,Lançamentos!$G$5:$G$1004,DATE($B$2,6,1)))</f>
        <v/>
      </c>
      <c r="H18" s="12">
        <f>IF($A18="","",SUMIFS(Lançamentos!$D$5:$D$1004,Lançamentos!$C$5:$C$1004,$A18,Lançamentos!$G$5:$G$1004,DATE($B$2,7,1)))</f>
        <v/>
      </c>
      <c r="I18" s="12">
        <f>IF($A18="","",SUMIFS(Lançamentos!$D$5:$D$1004,Lançamentos!$C$5:$C$1004,$A18,Lançamentos!$G$5:$G$1004,DATE($B$2,8,1)))</f>
        <v/>
      </c>
      <c r="J18" s="12">
        <f>IF($A18="","",SUMIFS(Lançamentos!$D$5:$D$1004,Lançamentos!$C$5:$C$1004,$A18,Lançamentos!$G$5:$G$1004,DATE($B$2,9,1)))</f>
        <v/>
      </c>
      <c r="K18" s="12">
        <f>IF($A18="","",SUMIFS(Lançamentos!$D$5:$D$1004,Lançamentos!$C$5:$C$1004,$A18,Lançamentos!$G$5:$G$1004,DATE($B$2,10,1)))</f>
        <v/>
      </c>
      <c r="L18" s="12">
        <f>IF($A18="","",SUMIFS(Lançamentos!$D$5:$D$1004,Lançamentos!$C$5:$C$1004,$A18,Lançamentos!$G$5:$G$1004,DATE($B$2,11,1)))</f>
        <v/>
      </c>
      <c r="M18" s="12">
        <f>IF($A18="","",SUMIFS(Lançamentos!$D$5:$D$1004,Lançamentos!$C$5:$C$1004,$A18,Lançamentos!$G$5:$G$1004,DATE($B$2,12,1)))</f>
        <v/>
      </c>
      <c r="N18" s="13">
        <f>IF($A18="","",SUM(B18:M18))</f>
        <v/>
      </c>
      <c r="O18" s="12">
        <f>IF(OR($A18="",$N$10=0),"",N18/$N$10)</f>
        <v/>
      </c>
      <c r="P18" s="12">
        <f>IF($A18="","",Categorias!$C$9)</f>
        <v/>
      </c>
      <c r="Q18" s="12">
        <f>IF(OR($A18="",O18="",P18=""),"",O18-P18)</f>
        <v/>
      </c>
    </row>
    <row r="19">
      <c r="A19" s="20">
        <f>IF(Categorias!$A$10="","",Categorias!$A$10)</f>
        <v/>
      </c>
      <c r="B19" s="12">
        <f>IF($A19="","",SUMIFS(Lançamentos!$D$5:$D$1004,Lançamentos!$C$5:$C$1004,$A19,Lançamentos!$G$5:$G$1004,DATE($B$2,1,1)))</f>
        <v/>
      </c>
      <c r="C19" s="12">
        <f>IF($A19="","",SUMIFS(Lançamentos!$D$5:$D$1004,Lançamentos!$C$5:$C$1004,$A19,Lançamentos!$G$5:$G$1004,DATE($B$2,2,1)))</f>
        <v/>
      </c>
      <c r="D19" s="12">
        <f>IF($A19="","",SUMIFS(Lançamentos!$D$5:$D$1004,Lançamentos!$C$5:$C$1004,$A19,Lançamentos!$G$5:$G$1004,DATE($B$2,3,1)))</f>
        <v/>
      </c>
      <c r="E19" s="12">
        <f>IF($A19="","",SUMIFS(Lançamentos!$D$5:$D$1004,Lançamentos!$C$5:$C$1004,$A19,Lançamentos!$G$5:$G$1004,DATE($B$2,4,1)))</f>
        <v/>
      </c>
      <c r="F19" s="12">
        <f>IF($A19="","",SUMIFS(Lançamentos!$D$5:$D$1004,Lançamentos!$C$5:$C$1004,$A19,Lançamentos!$G$5:$G$1004,DATE($B$2,5,1)))</f>
        <v/>
      </c>
      <c r="G19" s="12">
        <f>IF($A19="","",SUMIFS(Lançamentos!$D$5:$D$1004,Lançamentos!$C$5:$C$1004,$A19,Lançamentos!$G$5:$G$1004,DATE($B$2,6,1)))</f>
        <v/>
      </c>
      <c r="H19" s="12">
        <f>IF($A19="","",SUMIFS(Lançamentos!$D$5:$D$1004,Lançamentos!$C$5:$C$1004,$A19,Lançamentos!$G$5:$G$1004,DATE($B$2,7,1)))</f>
        <v/>
      </c>
      <c r="I19" s="12">
        <f>IF($A19="","",SUMIFS(Lançamentos!$D$5:$D$1004,Lançamentos!$C$5:$C$1004,$A19,Lançamentos!$G$5:$G$1004,DATE($B$2,8,1)))</f>
        <v/>
      </c>
      <c r="J19" s="12">
        <f>IF($A19="","",SUMIFS(Lançamentos!$D$5:$D$1004,Lançamentos!$C$5:$C$1004,$A19,Lançamentos!$G$5:$G$1004,DATE($B$2,9,1)))</f>
        <v/>
      </c>
      <c r="K19" s="12">
        <f>IF($A19="","",SUMIFS(Lançamentos!$D$5:$D$1004,Lançamentos!$C$5:$C$1004,$A19,Lançamentos!$G$5:$G$1004,DATE($B$2,10,1)))</f>
        <v/>
      </c>
      <c r="L19" s="12">
        <f>IF($A19="","",SUMIFS(Lançamentos!$D$5:$D$1004,Lançamentos!$C$5:$C$1004,$A19,Lançamentos!$G$5:$G$1004,DATE($B$2,11,1)))</f>
        <v/>
      </c>
      <c r="M19" s="12">
        <f>IF($A19="","",SUMIFS(Lançamentos!$D$5:$D$1004,Lançamentos!$C$5:$C$1004,$A19,Lançamentos!$G$5:$G$1004,DATE($B$2,12,1)))</f>
        <v/>
      </c>
      <c r="N19" s="13">
        <f>IF($A19="","",SUM(B19:M19))</f>
        <v/>
      </c>
      <c r="O19" s="12">
        <f>IF(OR($A19="",$N$10=0),"",N19/$N$10)</f>
        <v/>
      </c>
      <c r="P19" s="12">
        <f>IF($A19="","",Categorias!$C$10)</f>
        <v/>
      </c>
      <c r="Q19" s="12">
        <f>IF(OR($A19="",O19="",P19=""),"",O19-P19)</f>
        <v/>
      </c>
    </row>
    <row r="20">
      <c r="A20" s="20">
        <f>IF(Categorias!$A$11="","",Categorias!$A$11)</f>
        <v/>
      </c>
      <c r="B20" s="12">
        <f>IF($A20="","",SUMIFS(Lançamentos!$D$5:$D$1004,Lançamentos!$C$5:$C$1004,$A20,Lançamentos!$G$5:$G$1004,DATE($B$2,1,1)))</f>
        <v/>
      </c>
      <c r="C20" s="12">
        <f>IF($A20="","",SUMIFS(Lançamentos!$D$5:$D$1004,Lançamentos!$C$5:$C$1004,$A20,Lançamentos!$G$5:$G$1004,DATE($B$2,2,1)))</f>
        <v/>
      </c>
      <c r="D20" s="12">
        <f>IF($A20="","",SUMIFS(Lançamentos!$D$5:$D$1004,Lançamentos!$C$5:$C$1004,$A20,Lançamentos!$G$5:$G$1004,DATE($B$2,3,1)))</f>
        <v/>
      </c>
      <c r="E20" s="12">
        <f>IF($A20="","",SUMIFS(Lançamentos!$D$5:$D$1004,Lançamentos!$C$5:$C$1004,$A20,Lançamentos!$G$5:$G$1004,DATE($B$2,4,1)))</f>
        <v/>
      </c>
      <c r="F20" s="12">
        <f>IF($A20="","",SUMIFS(Lançamentos!$D$5:$D$1004,Lançamentos!$C$5:$C$1004,$A20,Lançamentos!$G$5:$G$1004,DATE($B$2,5,1)))</f>
        <v/>
      </c>
      <c r="G20" s="12">
        <f>IF($A20="","",SUMIFS(Lançamentos!$D$5:$D$1004,Lançamentos!$C$5:$C$1004,$A20,Lançamentos!$G$5:$G$1004,DATE($B$2,6,1)))</f>
        <v/>
      </c>
      <c r="H20" s="12">
        <f>IF($A20="","",SUMIFS(Lançamentos!$D$5:$D$1004,Lançamentos!$C$5:$C$1004,$A20,Lançamentos!$G$5:$G$1004,DATE($B$2,7,1)))</f>
        <v/>
      </c>
      <c r="I20" s="12">
        <f>IF($A20="","",SUMIFS(Lançamentos!$D$5:$D$1004,Lançamentos!$C$5:$C$1004,$A20,Lançamentos!$G$5:$G$1004,DATE($B$2,8,1)))</f>
        <v/>
      </c>
      <c r="J20" s="12">
        <f>IF($A20="","",SUMIFS(Lançamentos!$D$5:$D$1004,Lançamentos!$C$5:$C$1004,$A20,Lançamentos!$G$5:$G$1004,DATE($B$2,9,1)))</f>
        <v/>
      </c>
      <c r="K20" s="12">
        <f>IF($A20="","",SUMIFS(Lançamentos!$D$5:$D$1004,Lançamentos!$C$5:$C$1004,$A20,Lançamentos!$G$5:$G$1004,DATE($B$2,10,1)))</f>
        <v/>
      </c>
      <c r="L20" s="12">
        <f>IF($A20="","",SUMIFS(Lançamentos!$D$5:$D$1004,Lançamentos!$C$5:$C$1004,$A20,Lançamentos!$G$5:$G$1004,DATE($B$2,11,1)))</f>
        <v/>
      </c>
      <c r="M20" s="12">
        <f>IF($A20="","",SUMIFS(Lançamentos!$D$5:$D$1004,Lançamentos!$C$5:$C$1004,$A20,Lançamentos!$G$5:$G$1004,DATE($B$2,12,1)))</f>
        <v/>
      </c>
      <c r="N20" s="13">
        <f>IF($A20="","",SUM(B20:M20))</f>
        <v/>
      </c>
      <c r="O20" s="12">
        <f>IF(OR($A20="",$N$10=0),"",N20/$N$10)</f>
        <v/>
      </c>
      <c r="P20" s="12">
        <f>IF($A20="","",Categorias!$C$11)</f>
        <v/>
      </c>
      <c r="Q20" s="12">
        <f>IF(OR($A20="",O20="",P20=""),"",O20-P20)</f>
        <v/>
      </c>
    </row>
    <row r="21">
      <c r="A21" s="20">
        <f>IF(Categorias!$A$12="","",Categorias!$A$12)</f>
        <v/>
      </c>
      <c r="B21" s="12">
        <f>IF($A21="","",SUMIFS(Lançamentos!$D$5:$D$1004,Lançamentos!$C$5:$C$1004,$A21,Lançamentos!$G$5:$G$1004,DATE($B$2,1,1)))</f>
        <v/>
      </c>
      <c r="C21" s="12">
        <f>IF($A21="","",SUMIFS(Lançamentos!$D$5:$D$1004,Lançamentos!$C$5:$C$1004,$A21,Lançamentos!$G$5:$G$1004,DATE($B$2,2,1)))</f>
        <v/>
      </c>
      <c r="D21" s="12">
        <f>IF($A21="","",SUMIFS(Lançamentos!$D$5:$D$1004,Lançamentos!$C$5:$C$1004,$A21,Lançamentos!$G$5:$G$1004,DATE($B$2,3,1)))</f>
        <v/>
      </c>
      <c r="E21" s="12">
        <f>IF($A21="","",SUMIFS(Lançamentos!$D$5:$D$1004,Lançamentos!$C$5:$C$1004,$A21,Lançamentos!$G$5:$G$1004,DATE($B$2,4,1)))</f>
        <v/>
      </c>
      <c r="F21" s="12">
        <f>IF($A21="","",SUMIFS(Lançamentos!$D$5:$D$1004,Lançamentos!$C$5:$C$1004,$A21,Lançamentos!$G$5:$G$1004,DATE($B$2,5,1)))</f>
        <v/>
      </c>
      <c r="G21" s="12">
        <f>IF($A21="","",SUMIFS(Lançamentos!$D$5:$D$1004,Lançamentos!$C$5:$C$1004,$A21,Lançamentos!$G$5:$G$1004,DATE($B$2,6,1)))</f>
        <v/>
      </c>
      <c r="H21" s="12">
        <f>IF($A21="","",SUMIFS(Lançamentos!$D$5:$D$1004,Lançamentos!$C$5:$C$1004,$A21,Lançamentos!$G$5:$G$1004,DATE($B$2,7,1)))</f>
        <v/>
      </c>
      <c r="I21" s="12">
        <f>IF($A21="","",SUMIFS(Lançamentos!$D$5:$D$1004,Lançamentos!$C$5:$C$1004,$A21,Lançamentos!$G$5:$G$1004,DATE($B$2,8,1)))</f>
        <v/>
      </c>
      <c r="J21" s="12">
        <f>IF($A21="","",SUMIFS(Lançamentos!$D$5:$D$1004,Lançamentos!$C$5:$C$1004,$A21,Lançamentos!$G$5:$G$1004,DATE($B$2,9,1)))</f>
        <v/>
      </c>
      <c r="K21" s="12">
        <f>IF($A21="","",SUMIFS(Lançamentos!$D$5:$D$1004,Lançamentos!$C$5:$C$1004,$A21,Lançamentos!$G$5:$G$1004,DATE($B$2,10,1)))</f>
        <v/>
      </c>
      <c r="L21" s="12">
        <f>IF($A21="","",SUMIFS(Lançamentos!$D$5:$D$1004,Lançamentos!$C$5:$C$1004,$A21,Lançamentos!$G$5:$G$1004,DATE($B$2,11,1)))</f>
        <v/>
      </c>
      <c r="M21" s="12">
        <f>IF($A21="","",SUMIFS(Lançamentos!$D$5:$D$1004,Lançamentos!$C$5:$C$1004,$A21,Lançamentos!$G$5:$G$1004,DATE($B$2,12,1)))</f>
        <v/>
      </c>
      <c r="N21" s="13">
        <f>IF($A21="","",SUM(B21:M21))</f>
        <v/>
      </c>
      <c r="O21" s="12">
        <f>IF(OR($A21="",$N$10=0),"",N21/$N$10)</f>
        <v/>
      </c>
      <c r="P21" s="12">
        <f>IF($A21="","",Categorias!$C$12)</f>
        <v/>
      </c>
      <c r="Q21" s="12">
        <f>IF(OR($A21="",O21="",P21=""),"",O21-P21)</f>
        <v/>
      </c>
    </row>
    <row r="22">
      <c r="A22" s="20">
        <f>IF(Categorias!$A$13="","",Categorias!$A$13)</f>
        <v/>
      </c>
      <c r="B22" s="12">
        <f>IF($A22="","",SUMIFS(Lançamentos!$D$5:$D$1004,Lançamentos!$C$5:$C$1004,$A22,Lançamentos!$G$5:$G$1004,DATE($B$2,1,1)))</f>
        <v/>
      </c>
      <c r="C22" s="12">
        <f>IF($A22="","",SUMIFS(Lançamentos!$D$5:$D$1004,Lançamentos!$C$5:$C$1004,$A22,Lançamentos!$G$5:$G$1004,DATE($B$2,2,1)))</f>
        <v/>
      </c>
      <c r="D22" s="12">
        <f>IF($A22="","",SUMIFS(Lançamentos!$D$5:$D$1004,Lançamentos!$C$5:$C$1004,$A22,Lançamentos!$G$5:$G$1004,DATE($B$2,3,1)))</f>
        <v/>
      </c>
      <c r="E22" s="12">
        <f>IF($A22="","",SUMIFS(Lançamentos!$D$5:$D$1004,Lançamentos!$C$5:$C$1004,$A22,Lançamentos!$G$5:$G$1004,DATE($B$2,4,1)))</f>
        <v/>
      </c>
      <c r="F22" s="12">
        <f>IF($A22="","",SUMIFS(Lançamentos!$D$5:$D$1004,Lançamentos!$C$5:$C$1004,$A22,Lançamentos!$G$5:$G$1004,DATE($B$2,5,1)))</f>
        <v/>
      </c>
      <c r="G22" s="12">
        <f>IF($A22="","",SUMIFS(Lançamentos!$D$5:$D$1004,Lançamentos!$C$5:$C$1004,$A22,Lançamentos!$G$5:$G$1004,DATE($B$2,6,1)))</f>
        <v/>
      </c>
      <c r="H22" s="12">
        <f>IF($A22="","",SUMIFS(Lançamentos!$D$5:$D$1004,Lançamentos!$C$5:$C$1004,$A22,Lançamentos!$G$5:$G$1004,DATE($B$2,7,1)))</f>
        <v/>
      </c>
      <c r="I22" s="12">
        <f>IF($A22="","",SUMIFS(Lançamentos!$D$5:$D$1004,Lançamentos!$C$5:$C$1004,$A22,Lançamentos!$G$5:$G$1004,DATE($B$2,8,1)))</f>
        <v/>
      </c>
      <c r="J22" s="12">
        <f>IF($A22="","",SUMIFS(Lançamentos!$D$5:$D$1004,Lançamentos!$C$5:$C$1004,$A22,Lançamentos!$G$5:$G$1004,DATE($B$2,9,1)))</f>
        <v/>
      </c>
      <c r="K22" s="12">
        <f>IF($A22="","",SUMIFS(Lançamentos!$D$5:$D$1004,Lançamentos!$C$5:$C$1004,$A22,Lançamentos!$G$5:$G$1004,DATE($B$2,10,1)))</f>
        <v/>
      </c>
      <c r="L22" s="12">
        <f>IF($A22="","",SUMIFS(Lançamentos!$D$5:$D$1004,Lançamentos!$C$5:$C$1004,$A22,Lançamentos!$G$5:$G$1004,DATE($B$2,11,1)))</f>
        <v/>
      </c>
      <c r="M22" s="12">
        <f>IF($A22="","",SUMIFS(Lançamentos!$D$5:$D$1004,Lançamentos!$C$5:$C$1004,$A22,Lançamentos!$G$5:$G$1004,DATE($B$2,12,1)))</f>
        <v/>
      </c>
      <c r="N22" s="13">
        <f>IF($A22="","",SUM(B22:M22))</f>
        <v/>
      </c>
      <c r="O22" s="12">
        <f>IF(OR($A22="",$N$10=0),"",N22/$N$10)</f>
        <v/>
      </c>
      <c r="P22" s="12">
        <f>IF($A22="","",Categorias!$C$13)</f>
        <v/>
      </c>
      <c r="Q22" s="12">
        <f>IF(OR($A22="",O22="",P22=""),"",O22-P22)</f>
        <v/>
      </c>
    </row>
    <row r="23">
      <c r="A23" s="20">
        <f>IF(Categorias!$A$14="","",Categorias!$A$14)</f>
        <v/>
      </c>
      <c r="B23" s="12">
        <f>IF($A23="","",SUMIFS(Lançamentos!$D$5:$D$1004,Lançamentos!$C$5:$C$1004,$A23,Lançamentos!$G$5:$G$1004,DATE($B$2,1,1)))</f>
        <v/>
      </c>
      <c r="C23" s="12">
        <f>IF($A23="","",SUMIFS(Lançamentos!$D$5:$D$1004,Lançamentos!$C$5:$C$1004,$A23,Lançamentos!$G$5:$G$1004,DATE($B$2,2,1)))</f>
        <v/>
      </c>
      <c r="D23" s="12">
        <f>IF($A23="","",SUMIFS(Lançamentos!$D$5:$D$1004,Lançamentos!$C$5:$C$1004,$A23,Lançamentos!$G$5:$G$1004,DATE($B$2,3,1)))</f>
        <v/>
      </c>
      <c r="E23" s="12">
        <f>IF($A23="","",SUMIFS(Lançamentos!$D$5:$D$1004,Lançamentos!$C$5:$C$1004,$A23,Lançamentos!$G$5:$G$1004,DATE($B$2,4,1)))</f>
        <v/>
      </c>
      <c r="F23" s="12">
        <f>IF($A23="","",SUMIFS(Lançamentos!$D$5:$D$1004,Lançamentos!$C$5:$C$1004,$A23,Lançamentos!$G$5:$G$1004,DATE($B$2,5,1)))</f>
        <v/>
      </c>
      <c r="G23" s="12">
        <f>IF($A23="","",SUMIFS(Lançamentos!$D$5:$D$1004,Lançamentos!$C$5:$C$1004,$A23,Lançamentos!$G$5:$G$1004,DATE($B$2,6,1)))</f>
        <v/>
      </c>
      <c r="H23" s="12">
        <f>IF($A23="","",SUMIFS(Lançamentos!$D$5:$D$1004,Lançamentos!$C$5:$C$1004,$A23,Lançamentos!$G$5:$G$1004,DATE($B$2,7,1)))</f>
        <v/>
      </c>
      <c r="I23" s="12">
        <f>IF($A23="","",SUMIFS(Lançamentos!$D$5:$D$1004,Lançamentos!$C$5:$C$1004,$A23,Lançamentos!$G$5:$G$1004,DATE($B$2,8,1)))</f>
        <v/>
      </c>
      <c r="J23" s="12">
        <f>IF($A23="","",SUMIFS(Lançamentos!$D$5:$D$1004,Lançamentos!$C$5:$C$1004,$A23,Lançamentos!$G$5:$G$1004,DATE($B$2,9,1)))</f>
        <v/>
      </c>
      <c r="K23" s="12">
        <f>IF($A23="","",SUMIFS(Lançamentos!$D$5:$D$1004,Lançamentos!$C$5:$C$1004,$A23,Lançamentos!$G$5:$G$1004,DATE($B$2,10,1)))</f>
        <v/>
      </c>
      <c r="L23" s="12">
        <f>IF($A23="","",SUMIFS(Lançamentos!$D$5:$D$1004,Lançamentos!$C$5:$C$1004,$A23,Lançamentos!$G$5:$G$1004,DATE($B$2,11,1)))</f>
        <v/>
      </c>
      <c r="M23" s="12">
        <f>IF($A23="","",SUMIFS(Lançamentos!$D$5:$D$1004,Lançamentos!$C$5:$C$1004,$A23,Lançamentos!$G$5:$G$1004,DATE($B$2,12,1)))</f>
        <v/>
      </c>
      <c r="N23" s="13">
        <f>IF($A23="","",SUM(B23:M23))</f>
        <v/>
      </c>
      <c r="O23" s="12">
        <f>IF(OR($A23="",$N$10=0),"",N23/$N$10)</f>
        <v/>
      </c>
      <c r="P23" s="12">
        <f>IF($A23="","",Categorias!$C$14)</f>
        <v/>
      </c>
      <c r="Q23" s="12">
        <f>IF(OR($A23="",O23="",P23=""),"",O23-P23)</f>
        <v/>
      </c>
    </row>
    <row r="24">
      <c r="A24" s="20">
        <f>IF(Categorias!$A$15="","",Categorias!$A$15)</f>
        <v/>
      </c>
      <c r="B24" s="12">
        <f>IF($A24="","",SUMIFS(Lançamentos!$D$5:$D$1004,Lançamentos!$C$5:$C$1004,$A24,Lançamentos!$G$5:$G$1004,DATE($B$2,1,1)))</f>
        <v/>
      </c>
      <c r="C24" s="12">
        <f>IF($A24="","",SUMIFS(Lançamentos!$D$5:$D$1004,Lançamentos!$C$5:$C$1004,$A24,Lançamentos!$G$5:$G$1004,DATE($B$2,2,1)))</f>
        <v/>
      </c>
      <c r="D24" s="12">
        <f>IF($A24="","",SUMIFS(Lançamentos!$D$5:$D$1004,Lançamentos!$C$5:$C$1004,$A24,Lançamentos!$G$5:$G$1004,DATE($B$2,3,1)))</f>
        <v/>
      </c>
      <c r="E24" s="12">
        <f>IF($A24="","",SUMIFS(Lançamentos!$D$5:$D$1004,Lançamentos!$C$5:$C$1004,$A24,Lançamentos!$G$5:$G$1004,DATE($B$2,4,1)))</f>
        <v/>
      </c>
      <c r="F24" s="12">
        <f>IF($A24="","",SUMIFS(Lançamentos!$D$5:$D$1004,Lançamentos!$C$5:$C$1004,$A24,Lançamentos!$G$5:$G$1004,DATE($B$2,5,1)))</f>
        <v/>
      </c>
      <c r="G24" s="12">
        <f>IF($A24="","",SUMIFS(Lançamentos!$D$5:$D$1004,Lançamentos!$C$5:$C$1004,$A24,Lançamentos!$G$5:$G$1004,DATE($B$2,6,1)))</f>
        <v/>
      </c>
      <c r="H24" s="12">
        <f>IF($A24="","",SUMIFS(Lançamentos!$D$5:$D$1004,Lançamentos!$C$5:$C$1004,$A24,Lançamentos!$G$5:$G$1004,DATE($B$2,7,1)))</f>
        <v/>
      </c>
      <c r="I24" s="12">
        <f>IF($A24="","",SUMIFS(Lançamentos!$D$5:$D$1004,Lançamentos!$C$5:$C$1004,$A24,Lançamentos!$G$5:$G$1004,DATE($B$2,8,1)))</f>
        <v/>
      </c>
      <c r="J24" s="12">
        <f>IF($A24="","",SUMIFS(Lançamentos!$D$5:$D$1004,Lançamentos!$C$5:$C$1004,$A24,Lançamentos!$G$5:$G$1004,DATE($B$2,9,1)))</f>
        <v/>
      </c>
      <c r="K24" s="12">
        <f>IF($A24="","",SUMIFS(Lançamentos!$D$5:$D$1004,Lançamentos!$C$5:$C$1004,$A24,Lançamentos!$G$5:$G$1004,DATE($B$2,10,1)))</f>
        <v/>
      </c>
      <c r="L24" s="12">
        <f>IF($A24="","",SUMIFS(Lançamentos!$D$5:$D$1004,Lançamentos!$C$5:$C$1004,$A24,Lançamentos!$G$5:$G$1004,DATE($B$2,11,1)))</f>
        <v/>
      </c>
      <c r="M24" s="12">
        <f>IF($A24="","",SUMIFS(Lançamentos!$D$5:$D$1004,Lançamentos!$C$5:$C$1004,$A24,Lançamentos!$G$5:$G$1004,DATE($B$2,12,1)))</f>
        <v/>
      </c>
      <c r="N24" s="13">
        <f>IF($A24="","",SUM(B24:M24))</f>
        <v/>
      </c>
      <c r="O24" s="12">
        <f>IF(OR($A24="",$N$10=0),"",N24/$N$10)</f>
        <v/>
      </c>
      <c r="P24" s="12">
        <f>IF($A24="","",Categorias!$C$15)</f>
        <v/>
      </c>
      <c r="Q24" s="12">
        <f>IF(OR($A24="",O24="",P24=""),"",O24-P24)</f>
        <v/>
      </c>
    </row>
    <row r="25">
      <c r="A25" s="20">
        <f>IF(Categorias!$A$16="","",Categorias!$A$16)</f>
        <v/>
      </c>
      <c r="B25" s="12">
        <f>IF($A25="","",SUMIFS(Lançamentos!$D$5:$D$1004,Lançamentos!$C$5:$C$1004,$A25,Lançamentos!$G$5:$G$1004,DATE($B$2,1,1)))</f>
        <v/>
      </c>
      <c r="C25" s="12">
        <f>IF($A25="","",SUMIFS(Lançamentos!$D$5:$D$1004,Lançamentos!$C$5:$C$1004,$A25,Lançamentos!$G$5:$G$1004,DATE($B$2,2,1)))</f>
        <v/>
      </c>
      <c r="D25" s="12">
        <f>IF($A25="","",SUMIFS(Lançamentos!$D$5:$D$1004,Lançamentos!$C$5:$C$1004,$A25,Lançamentos!$G$5:$G$1004,DATE($B$2,3,1)))</f>
        <v/>
      </c>
      <c r="E25" s="12">
        <f>IF($A25="","",SUMIFS(Lançamentos!$D$5:$D$1004,Lançamentos!$C$5:$C$1004,$A25,Lançamentos!$G$5:$G$1004,DATE($B$2,4,1)))</f>
        <v/>
      </c>
      <c r="F25" s="12">
        <f>IF($A25="","",SUMIFS(Lançamentos!$D$5:$D$1004,Lançamentos!$C$5:$C$1004,$A25,Lançamentos!$G$5:$G$1004,DATE($B$2,5,1)))</f>
        <v/>
      </c>
      <c r="G25" s="12">
        <f>IF($A25="","",SUMIFS(Lançamentos!$D$5:$D$1004,Lançamentos!$C$5:$C$1004,$A25,Lançamentos!$G$5:$G$1004,DATE($B$2,6,1)))</f>
        <v/>
      </c>
      <c r="H25" s="12">
        <f>IF($A25="","",SUMIFS(Lançamentos!$D$5:$D$1004,Lançamentos!$C$5:$C$1004,$A25,Lançamentos!$G$5:$G$1004,DATE($B$2,7,1)))</f>
        <v/>
      </c>
      <c r="I25" s="12">
        <f>IF($A25="","",SUMIFS(Lançamentos!$D$5:$D$1004,Lançamentos!$C$5:$C$1004,$A25,Lançamentos!$G$5:$G$1004,DATE($B$2,8,1)))</f>
        <v/>
      </c>
      <c r="J25" s="12">
        <f>IF($A25="","",SUMIFS(Lançamentos!$D$5:$D$1004,Lançamentos!$C$5:$C$1004,$A25,Lançamentos!$G$5:$G$1004,DATE($B$2,9,1)))</f>
        <v/>
      </c>
      <c r="K25" s="12">
        <f>IF($A25="","",SUMIFS(Lançamentos!$D$5:$D$1004,Lançamentos!$C$5:$C$1004,$A25,Lançamentos!$G$5:$G$1004,DATE($B$2,10,1)))</f>
        <v/>
      </c>
      <c r="L25" s="12">
        <f>IF($A25="","",SUMIFS(Lançamentos!$D$5:$D$1004,Lançamentos!$C$5:$C$1004,$A25,Lançamentos!$G$5:$G$1004,DATE($B$2,11,1)))</f>
        <v/>
      </c>
      <c r="M25" s="12">
        <f>IF($A25="","",SUMIFS(Lançamentos!$D$5:$D$1004,Lançamentos!$C$5:$C$1004,$A25,Lançamentos!$G$5:$G$1004,DATE($B$2,12,1)))</f>
        <v/>
      </c>
      <c r="N25" s="13">
        <f>IF($A25="","",SUM(B25:M25))</f>
        <v/>
      </c>
      <c r="O25" s="12">
        <f>IF(OR($A25="",$N$10=0),"",N25/$N$10)</f>
        <v/>
      </c>
      <c r="P25" s="12">
        <f>IF($A25="","",Categorias!$C$16)</f>
        <v/>
      </c>
      <c r="Q25" s="12">
        <f>IF(OR($A25="",O25="",P25=""),"",O25-P25)</f>
        <v/>
      </c>
    </row>
    <row r="26">
      <c r="A26" s="20">
        <f>IF(Categorias!$A$17="","",Categorias!$A$17)</f>
        <v/>
      </c>
      <c r="B26" s="12">
        <f>IF($A26="","",SUMIFS(Lançamentos!$D$5:$D$1004,Lançamentos!$C$5:$C$1004,$A26,Lançamentos!$G$5:$G$1004,DATE($B$2,1,1)))</f>
        <v/>
      </c>
      <c r="C26" s="12">
        <f>IF($A26="","",SUMIFS(Lançamentos!$D$5:$D$1004,Lançamentos!$C$5:$C$1004,$A26,Lançamentos!$G$5:$G$1004,DATE($B$2,2,1)))</f>
        <v/>
      </c>
      <c r="D26" s="12">
        <f>IF($A26="","",SUMIFS(Lançamentos!$D$5:$D$1004,Lançamentos!$C$5:$C$1004,$A26,Lançamentos!$G$5:$G$1004,DATE($B$2,3,1)))</f>
        <v/>
      </c>
      <c r="E26" s="12">
        <f>IF($A26="","",SUMIFS(Lançamentos!$D$5:$D$1004,Lançamentos!$C$5:$C$1004,$A26,Lançamentos!$G$5:$G$1004,DATE($B$2,4,1)))</f>
        <v/>
      </c>
      <c r="F26" s="12">
        <f>IF($A26="","",SUMIFS(Lançamentos!$D$5:$D$1004,Lançamentos!$C$5:$C$1004,$A26,Lançamentos!$G$5:$G$1004,DATE($B$2,5,1)))</f>
        <v/>
      </c>
      <c r="G26" s="12">
        <f>IF($A26="","",SUMIFS(Lançamentos!$D$5:$D$1004,Lançamentos!$C$5:$C$1004,$A26,Lançamentos!$G$5:$G$1004,DATE($B$2,6,1)))</f>
        <v/>
      </c>
      <c r="H26" s="12">
        <f>IF($A26="","",SUMIFS(Lançamentos!$D$5:$D$1004,Lançamentos!$C$5:$C$1004,$A26,Lançamentos!$G$5:$G$1004,DATE($B$2,7,1)))</f>
        <v/>
      </c>
      <c r="I26" s="12">
        <f>IF($A26="","",SUMIFS(Lançamentos!$D$5:$D$1004,Lançamentos!$C$5:$C$1004,$A26,Lançamentos!$G$5:$G$1004,DATE($B$2,8,1)))</f>
        <v/>
      </c>
      <c r="J26" s="12">
        <f>IF($A26="","",SUMIFS(Lançamentos!$D$5:$D$1004,Lançamentos!$C$5:$C$1004,$A26,Lançamentos!$G$5:$G$1004,DATE($B$2,9,1)))</f>
        <v/>
      </c>
      <c r="K26" s="12">
        <f>IF($A26="","",SUMIFS(Lançamentos!$D$5:$D$1004,Lançamentos!$C$5:$C$1004,$A26,Lançamentos!$G$5:$G$1004,DATE($B$2,10,1)))</f>
        <v/>
      </c>
      <c r="L26" s="12">
        <f>IF($A26="","",SUMIFS(Lançamentos!$D$5:$D$1004,Lançamentos!$C$5:$C$1004,$A26,Lançamentos!$G$5:$G$1004,DATE($B$2,11,1)))</f>
        <v/>
      </c>
      <c r="M26" s="12">
        <f>IF($A26="","",SUMIFS(Lançamentos!$D$5:$D$1004,Lançamentos!$C$5:$C$1004,$A26,Lançamentos!$G$5:$G$1004,DATE($B$2,12,1)))</f>
        <v/>
      </c>
      <c r="N26" s="13">
        <f>IF($A26="","",SUM(B26:M26))</f>
        <v/>
      </c>
      <c r="O26" s="12">
        <f>IF(OR($A26="",$N$10=0),"",N26/$N$10)</f>
        <v/>
      </c>
      <c r="P26" s="12">
        <f>IF($A26="","",Categorias!$C$17)</f>
        <v/>
      </c>
      <c r="Q26" s="12">
        <f>IF(OR($A26="",O26="",P26=""),"",O26-P26)</f>
        <v/>
      </c>
    </row>
    <row r="27">
      <c r="A27" s="20">
        <f>IF(Categorias!$A$18="","",Categorias!$A$18)</f>
        <v/>
      </c>
      <c r="B27" s="12">
        <f>IF($A27="","",SUMIFS(Lançamentos!$D$5:$D$1004,Lançamentos!$C$5:$C$1004,$A27,Lançamentos!$G$5:$G$1004,DATE($B$2,1,1)))</f>
        <v/>
      </c>
      <c r="C27" s="12">
        <f>IF($A27="","",SUMIFS(Lançamentos!$D$5:$D$1004,Lançamentos!$C$5:$C$1004,$A27,Lançamentos!$G$5:$G$1004,DATE($B$2,2,1)))</f>
        <v/>
      </c>
      <c r="D27" s="12">
        <f>IF($A27="","",SUMIFS(Lançamentos!$D$5:$D$1004,Lançamentos!$C$5:$C$1004,$A27,Lançamentos!$G$5:$G$1004,DATE($B$2,3,1)))</f>
        <v/>
      </c>
      <c r="E27" s="12">
        <f>IF($A27="","",SUMIFS(Lançamentos!$D$5:$D$1004,Lançamentos!$C$5:$C$1004,$A27,Lançamentos!$G$5:$G$1004,DATE($B$2,4,1)))</f>
        <v/>
      </c>
      <c r="F27" s="12">
        <f>IF($A27="","",SUMIFS(Lançamentos!$D$5:$D$1004,Lançamentos!$C$5:$C$1004,$A27,Lançamentos!$G$5:$G$1004,DATE($B$2,5,1)))</f>
        <v/>
      </c>
      <c r="G27" s="12">
        <f>IF($A27="","",SUMIFS(Lançamentos!$D$5:$D$1004,Lançamentos!$C$5:$C$1004,$A27,Lançamentos!$G$5:$G$1004,DATE($B$2,6,1)))</f>
        <v/>
      </c>
      <c r="H27" s="12">
        <f>IF($A27="","",SUMIFS(Lançamentos!$D$5:$D$1004,Lançamentos!$C$5:$C$1004,$A27,Lançamentos!$G$5:$G$1004,DATE($B$2,7,1)))</f>
        <v/>
      </c>
      <c r="I27" s="12">
        <f>IF($A27="","",SUMIFS(Lançamentos!$D$5:$D$1004,Lançamentos!$C$5:$C$1004,$A27,Lançamentos!$G$5:$G$1004,DATE($B$2,8,1)))</f>
        <v/>
      </c>
      <c r="J27" s="12">
        <f>IF($A27="","",SUMIFS(Lançamentos!$D$5:$D$1004,Lançamentos!$C$5:$C$1004,$A27,Lançamentos!$G$5:$G$1004,DATE($B$2,9,1)))</f>
        <v/>
      </c>
      <c r="K27" s="12">
        <f>IF($A27="","",SUMIFS(Lançamentos!$D$5:$D$1004,Lançamentos!$C$5:$C$1004,$A27,Lançamentos!$G$5:$G$1004,DATE($B$2,10,1)))</f>
        <v/>
      </c>
      <c r="L27" s="12">
        <f>IF($A27="","",SUMIFS(Lançamentos!$D$5:$D$1004,Lançamentos!$C$5:$C$1004,$A27,Lançamentos!$G$5:$G$1004,DATE($B$2,11,1)))</f>
        <v/>
      </c>
      <c r="M27" s="12">
        <f>IF($A27="","",SUMIFS(Lançamentos!$D$5:$D$1004,Lançamentos!$C$5:$C$1004,$A27,Lançamentos!$G$5:$G$1004,DATE($B$2,12,1)))</f>
        <v/>
      </c>
      <c r="N27" s="13">
        <f>IF($A27="","",SUM(B27:M27))</f>
        <v/>
      </c>
      <c r="O27" s="12">
        <f>IF(OR($A27="",$N$10=0),"",N27/$N$10)</f>
        <v/>
      </c>
      <c r="P27" s="12">
        <f>IF($A27="","",Categorias!$C$18)</f>
        <v/>
      </c>
      <c r="Q27" s="12">
        <f>IF(OR($A27="",O27="",P27=""),"",O27-P27)</f>
        <v/>
      </c>
    </row>
    <row r="28">
      <c r="A28" s="20">
        <f>IF(Categorias!$A$19="","",Categorias!$A$19)</f>
        <v/>
      </c>
      <c r="B28" s="12">
        <f>IF($A28="","",SUMIFS(Lançamentos!$D$5:$D$1004,Lançamentos!$C$5:$C$1004,$A28,Lançamentos!$G$5:$G$1004,DATE($B$2,1,1)))</f>
        <v/>
      </c>
      <c r="C28" s="12">
        <f>IF($A28="","",SUMIFS(Lançamentos!$D$5:$D$1004,Lançamentos!$C$5:$C$1004,$A28,Lançamentos!$G$5:$G$1004,DATE($B$2,2,1)))</f>
        <v/>
      </c>
      <c r="D28" s="12">
        <f>IF($A28="","",SUMIFS(Lançamentos!$D$5:$D$1004,Lançamentos!$C$5:$C$1004,$A28,Lançamentos!$G$5:$G$1004,DATE($B$2,3,1)))</f>
        <v/>
      </c>
      <c r="E28" s="12">
        <f>IF($A28="","",SUMIFS(Lançamentos!$D$5:$D$1004,Lançamentos!$C$5:$C$1004,$A28,Lançamentos!$G$5:$G$1004,DATE($B$2,4,1)))</f>
        <v/>
      </c>
      <c r="F28" s="12">
        <f>IF($A28="","",SUMIFS(Lançamentos!$D$5:$D$1004,Lançamentos!$C$5:$C$1004,$A28,Lançamentos!$G$5:$G$1004,DATE($B$2,5,1)))</f>
        <v/>
      </c>
      <c r="G28" s="12">
        <f>IF($A28="","",SUMIFS(Lançamentos!$D$5:$D$1004,Lançamentos!$C$5:$C$1004,$A28,Lançamentos!$G$5:$G$1004,DATE($B$2,6,1)))</f>
        <v/>
      </c>
      <c r="H28" s="12">
        <f>IF($A28="","",SUMIFS(Lançamentos!$D$5:$D$1004,Lançamentos!$C$5:$C$1004,$A28,Lançamentos!$G$5:$G$1004,DATE($B$2,7,1)))</f>
        <v/>
      </c>
      <c r="I28" s="12">
        <f>IF($A28="","",SUMIFS(Lançamentos!$D$5:$D$1004,Lançamentos!$C$5:$C$1004,$A28,Lançamentos!$G$5:$G$1004,DATE($B$2,8,1)))</f>
        <v/>
      </c>
      <c r="J28" s="12">
        <f>IF($A28="","",SUMIFS(Lançamentos!$D$5:$D$1004,Lançamentos!$C$5:$C$1004,$A28,Lançamentos!$G$5:$G$1004,DATE($B$2,9,1)))</f>
        <v/>
      </c>
      <c r="K28" s="12">
        <f>IF($A28="","",SUMIFS(Lançamentos!$D$5:$D$1004,Lançamentos!$C$5:$C$1004,$A28,Lançamentos!$G$5:$G$1004,DATE($B$2,10,1)))</f>
        <v/>
      </c>
      <c r="L28" s="12">
        <f>IF($A28="","",SUMIFS(Lançamentos!$D$5:$D$1004,Lançamentos!$C$5:$C$1004,$A28,Lançamentos!$G$5:$G$1004,DATE($B$2,11,1)))</f>
        <v/>
      </c>
      <c r="M28" s="12">
        <f>IF($A28="","",SUMIFS(Lançamentos!$D$5:$D$1004,Lançamentos!$C$5:$C$1004,$A28,Lançamentos!$G$5:$G$1004,DATE($B$2,12,1)))</f>
        <v/>
      </c>
      <c r="N28" s="13">
        <f>IF($A28="","",SUM(B28:M28))</f>
        <v/>
      </c>
      <c r="O28" s="12">
        <f>IF(OR($A28="",$N$10=0),"",N28/$N$10)</f>
        <v/>
      </c>
      <c r="P28" s="12">
        <f>IF($A28="","",Categorias!$C$19)</f>
        <v/>
      </c>
      <c r="Q28" s="12">
        <f>IF(OR($A28="",O28="",P28=""),"",O28-P28)</f>
        <v/>
      </c>
    </row>
    <row r="29">
      <c r="A29" s="20">
        <f>IF(Categorias!$A$20="","",Categorias!$A$20)</f>
        <v/>
      </c>
      <c r="B29" s="12">
        <f>IF($A29="","",SUMIFS(Lançamentos!$D$5:$D$1004,Lançamentos!$C$5:$C$1004,$A29,Lançamentos!$G$5:$G$1004,DATE($B$2,1,1)))</f>
        <v/>
      </c>
      <c r="C29" s="12">
        <f>IF($A29="","",SUMIFS(Lançamentos!$D$5:$D$1004,Lançamentos!$C$5:$C$1004,$A29,Lançamentos!$G$5:$G$1004,DATE($B$2,2,1)))</f>
        <v/>
      </c>
      <c r="D29" s="12">
        <f>IF($A29="","",SUMIFS(Lançamentos!$D$5:$D$1004,Lançamentos!$C$5:$C$1004,$A29,Lançamentos!$G$5:$G$1004,DATE($B$2,3,1)))</f>
        <v/>
      </c>
      <c r="E29" s="12">
        <f>IF($A29="","",SUMIFS(Lançamentos!$D$5:$D$1004,Lançamentos!$C$5:$C$1004,$A29,Lançamentos!$G$5:$G$1004,DATE($B$2,4,1)))</f>
        <v/>
      </c>
      <c r="F29" s="12">
        <f>IF($A29="","",SUMIFS(Lançamentos!$D$5:$D$1004,Lançamentos!$C$5:$C$1004,$A29,Lançamentos!$G$5:$G$1004,DATE($B$2,5,1)))</f>
        <v/>
      </c>
      <c r="G29" s="12">
        <f>IF($A29="","",SUMIFS(Lançamentos!$D$5:$D$1004,Lançamentos!$C$5:$C$1004,$A29,Lançamentos!$G$5:$G$1004,DATE($B$2,6,1)))</f>
        <v/>
      </c>
      <c r="H29" s="12">
        <f>IF($A29="","",SUMIFS(Lançamentos!$D$5:$D$1004,Lançamentos!$C$5:$C$1004,$A29,Lançamentos!$G$5:$G$1004,DATE($B$2,7,1)))</f>
        <v/>
      </c>
      <c r="I29" s="12">
        <f>IF($A29="","",SUMIFS(Lançamentos!$D$5:$D$1004,Lançamentos!$C$5:$C$1004,$A29,Lançamentos!$G$5:$G$1004,DATE($B$2,8,1)))</f>
        <v/>
      </c>
      <c r="J29" s="12">
        <f>IF($A29="","",SUMIFS(Lançamentos!$D$5:$D$1004,Lançamentos!$C$5:$C$1004,$A29,Lançamentos!$G$5:$G$1004,DATE($B$2,9,1)))</f>
        <v/>
      </c>
      <c r="K29" s="12">
        <f>IF($A29="","",SUMIFS(Lançamentos!$D$5:$D$1004,Lançamentos!$C$5:$C$1004,$A29,Lançamentos!$G$5:$G$1004,DATE($B$2,10,1)))</f>
        <v/>
      </c>
      <c r="L29" s="12">
        <f>IF($A29="","",SUMIFS(Lançamentos!$D$5:$D$1004,Lançamentos!$C$5:$C$1004,$A29,Lançamentos!$G$5:$G$1004,DATE($B$2,11,1)))</f>
        <v/>
      </c>
      <c r="M29" s="12">
        <f>IF($A29="","",SUMIFS(Lançamentos!$D$5:$D$1004,Lançamentos!$C$5:$C$1004,$A29,Lançamentos!$G$5:$G$1004,DATE($B$2,12,1)))</f>
        <v/>
      </c>
      <c r="N29" s="13">
        <f>IF($A29="","",SUM(B29:M29))</f>
        <v/>
      </c>
      <c r="O29" s="12">
        <f>IF(OR($A29="",$N$10=0),"",N29/$N$10)</f>
        <v/>
      </c>
      <c r="P29" s="12">
        <f>IF($A29="","",Categorias!$C$20)</f>
        <v/>
      </c>
      <c r="Q29" s="12">
        <f>IF(OR($A29="",O29="",P29=""),"",O29-P29)</f>
        <v/>
      </c>
    </row>
    <row r="30">
      <c r="A30" s="20">
        <f>IF(Categorias!$A$21="","",Categorias!$A$21)</f>
        <v/>
      </c>
      <c r="B30" s="12">
        <f>IF($A30="","",SUMIFS(Lançamentos!$D$5:$D$1004,Lançamentos!$C$5:$C$1004,$A30,Lançamentos!$G$5:$G$1004,DATE($B$2,1,1)))</f>
        <v/>
      </c>
      <c r="C30" s="12">
        <f>IF($A30="","",SUMIFS(Lançamentos!$D$5:$D$1004,Lançamentos!$C$5:$C$1004,$A30,Lançamentos!$G$5:$G$1004,DATE($B$2,2,1)))</f>
        <v/>
      </c>
      <c r="D30" s="12">
        <f>IF($A30="","",SUMIFS(Lançamentos!$D$5:$D$1004,Lançamentos!$C$5:$C$1004,$A30,Lançamentos!$G$5:$G$1004,DATE($B$2,3,1)))</f>
        <v/>
      </c>
      <c r="E30" s="12">
        <f>IF($A30="","",SUMIFS(Lançamentos!$D$5:$D$1004,Lançamentos!$C$5:$C$1004,$A30,Lançamentos!$G$5:$G$1004,DATE($B$2,4,1)))</f>
        <v/>
      </c>
      <c r="F30" s="12">
        <f>IF($A30="","",SUMIFS(Lançamentos!$D$5:$D$1004,Lançamentos!$C$5:$C$1004,$A30,Lançamentos!$G$5:$G$1004,DATE($B$2,5,1)))</f>
        <v/>
      </c>
      <c r="G30" s="12">
        <f>IF($A30="","",SUMIFS(Lançamentos!$D$5:$D$1004,Lançamentos!$C$5:$C$1004,$A30,Lançamentos!$G$5:$G$1004,DATE($B$2,6,1)))</f>
        <v/>
      </c>
      <c r="H30" s="12">
        <f>IF($A30="","",SUMIFS(Lançamentos!$D$5:$D$1004,Lançamentos!$C$5:$C$1004,$A30,Lançamentos!$G$5:$G$1004,DATE($B$2,7,1)))</f>
        <v/>
      </c>
      <c r="I30" s="12">
        <f>IF($A30="","",SUMIFS(Lançamentos!$D$5:$D$1004,Lançamentos!$C$5:$C$1004,$A30,Lançamentos!$G$5:$G$1004,DATE($B$2,8,1)))</f>
        <v/>
      </c>
      <c r="J30" s="12">
        <f>IF($A30="","",SUMIFS(Lançamentos!$D$5:$D$1004,Lançamentos!$C$5:$C$1004,$A30,Lançamentos!$G$5:$G$1004,DATE($B$2,9,1)))</f>
        <v/>
      </c>
      <c r="K30" s="12">
        <f>IF($A30="","",SUMIFS(Lançamentos!$D$5:$D$1004,Lançamentos!$C$5:$C$1004,$A30,Lançamentos!$G$5:$G$1004,DATE($B$2,10,1)))</f>
        <v/>
      </c>
      <c r="L30" s="12">
        <f>IF($A30="","",SUMIFS(Lançamentos!$D$5:$D$1004,Lançamentos!$C$5:$C$1004,$A30,Lançamentos!$G$5:$G$1004,DATE($B$2,11,1)))</f>
        <v/>
      </c>
      <c r="M30" s="12">
        <f>IF($A30="","",SUMIFS(Lançamentos!$D$5:$D$1004,Lançamentos!$C$5:$C$1004,$A30,Lançamentos!$G$5:$G$1004,DATE($B$2,12,1)))</f>
        <v/>
      </c>
      <c r="N30" s="13">
        <f>IF($A30="","",SUM(B30:M30))</f>
        <v/>
      </c>
      <c r="O30" s="12">
        <f>IF(OR($A30="",$N$10=0),"",N30/$N$10)</f>
        <v/>
      </c>
      <c r="P30" s="12">
        <f>IF($A30="","",Categorias!$C$21)</f>
        <v/>
      </c>
      <c r="Q30" s="12">
        <f>IF(OR($A30="",O30="",P30=""),"",O30-P30)</f>
        <v/>
      </c>
    </row>
    <row r="31">
      <c r="A31" s="20">
        <f>IF(Categorias!$A$22="","",Categorias!$A$22)</f>
        <v/>
      </c>
      <c r="B31" s="12">
        <f>IF($A31="","",SUMIFS(Lançamentos!$D$5:$D$1004,Lançamentos!$C$5:$C$1004,$A31,Lançamentos!$G$5:$G$1004,DATE($B$2,1,1)))</f>
        <v/>
      </c>
      <c r="C31" s="12">
        <f>IF($A31="","",SUMIFS(Lançamentos!$D$5:$D$1004,Lançamentos!$C$5:$C$1004,$A31,Lançamentos!$G$5:$G$1004,DATE($B$2,2,1)))</f>
        <v/>
      </c>
      <c r="D31" s="12">
        <f>IF($A31="","",SUMIFS(Lançamentos!$D$5:$D$1004,Lançamentos!$C$5:$C$1004,$A31,Lançamentos!$G$5:$G$1004,DATE($B$2,3,1)))</f>
        <v/>
      </c>
      <c r="E31" s="12">
        <f>IF($A31="","",SUMIFS(Lançamentos!$D$5:$D$1004,Lançamentos!$C$5:$C$1004,$A31,Lançamentos!$G$5:$G$1004,DATE($B$2,4,1)))</f>
        <v/>
      </c>
      <c r="F31" s="12">
        <f>IF($A31="","",SUMIFS(Lançamentos!$D$5:$D$1004,Lançamentos!$C$5:$C$1004,$A31,Lançamentos!$G$5:$G$1004,DATE($B$2,5,1)))</f>
        <v/>
      </c>
      <c r="G31" s="12">
        <f>IF($A31="","",SUMIFS(Lançamentos!$D$5:$D$1004,Lançamentos!$C$5:$C$1004,$A31,Lançamentos!$G$5:$G$1004,DATE($B$2,6,1)))</f>
        <v/>
      </c>
      <c r="H31" s="12">
        <f>IF($A31="","",SUMIFS(Lançamentos!$D$5:$D$1004,Lançamentos!$C$5:$C$1004,$A31,Lançamentos!$G$5:$G$1004,DATE($B$2,7,1)))</f>
        <v/>
      </c>
      <c r="I31" s="12">
        <f>IF($A31="","",SUMIFS(Lançamentos!$D$5:$D$1004,Lançamentos!$C$5:$C$1004,$A31,Lançamentos!$G$5:$G$1004,DATE($B$2,8,1)))</f>
        <v/>
      </c>
      <c r="J31" s="12">
        <f>IF($A31="","",SUMIFS(Lançamentos!$D$5:$D$1004,Lançamentos!$C$5:$C$1004,$A31,Lançamentos!$G$5:$G$1004,DATE($B$2,9,1)))</f>
        <v/>
      </c>
      <c r="K31" s="12">
        <f>IF($A31="","",SUMIFS(Lançamentos!$D$5:$D$1004,Lançamentos!$C$5:$C$1004,$A31,Lançamentos!$G$5:$G$1004,DATE($B$2,10,1)))</f>
        <v/>
      </c>
      <c r="L31" s="12">
        <f>IF($A31="","",SUMIFS(Lançamentos!$D$5:$D$1004,Lançamentos!$C$5:$C$1004,$A31,Lançamentos!$G$5:$G$1004,DATE($B$2,11,1)))</f>
        <v/>
      </c>
      <c r="M31" s="12">
        <f>IF($A31="","",SUMIFS(Lançamentos!$D$5:$D$1004,Lançamentos!$C$5:$C$1004,$A31,Lançamentos!$G$5:$G$1004,DATE($B$2,12,1)))</f>
        <v/>
      </c>
      <c r="N31" s="13">
        <f>IF($A31="","",SUM(B31:M31))</f>
        <v/>
      </c>
      <c r="O31" s="12">
        <f>IF(OR($A31="",$N$10=0),"",N31/$N$10)</f>
        <v/>
      </c>
      <c r="P31" s="12">
        <f>IF($A31="","",Categorias!$C$22)</f>
        <v/>
      </c>
      <c r="Q31" s="12">
        <f>IF(OR($A31="",O31="",P31=""),"",O31-P31)</f>
        <v/>
      </c>
    </row>
    <row r="32">
      <c r="A32" s="20">
        <f>IF(Categorias!$A$23="","",Categorias!$A$23)</f>
        <v/>
      </c>
      <c r="B32" s="12">
        <f>IF($A32="","",SUMIFS(Lançamentos!$D$5:$D$1004,Lançamentos!$C$5:$C$1004,$A32,Lançamentos!$G$5:$G$1004,DATE($B$2,1,1)))</f>
        <v/>
      </c>
      <c r="C32" s="12">
        <f>IF($A32="","",SUMIFS(Lançamentos!$D$5:$D$1004,Lançamentos!$C$5:$C$1004,$A32,Lançamentos!$G$5:$G$1004,DATE($B$2,2,1)))</f>
        <v/>
      </c>
      <c r="D32" s="12">
        <f>IF($A32="","",SUMIFS(Lançamentos!$D$5:$D$1004,Lançamentos!$C$5:$C$1004,$A32,Lançamentos!$G$5:$G$1004,DATE($B$2,3,1)))</f>
        <v/>
      </c>
      <c r="E32" s="12">
        <f>IF($A32="","",SUMIFS(Lançamentos!$D$5:$D$1004,Lançamentos!$C$5:$C$1004,$A32,Lançamentos!$G$5:$G$1004,DATE($B$2,4,1)))</f>
        <v/>
      </c>
      <c r="F32" s="12">
        <f>IF($A32="","",SUMIFS(Lançamentos!$D$5:$D$1004,Lançamentos!$C$5:$C$1004,$A32,Lançamentos!$G$5:$G$1004,DATE($B$2,5,1)))</f>
        <v/>
      </c>
      <c r="G32" s="12">
        <f>IF($A32="","",SUMIFS(Lançamentos!$D$5:$D$1004,Lançamentos!$C$5:$C$1004,$A32,Lançamentos!$G$5:$G$1004,DATE($B$2,6,1)))</f>
        <v/>
      </c>
      <c r="H32" s="12">
        <f>IF($A32="","",SUMIFS(Lançamentos!$D$5:$D$1004,Lançamentos!$C$5:$C$1004,$A32,Lançamentos!$G$5:$G$1004,DATE($B$2,7,1)))</f>
        <v/>
      </c>
      <c r="I32" s="12">
        <f>IF($A32="","",SUMIFS(Lançamentos!$D$5:$D$1004,Lançamentos!$C$5:$C$1004,$A32,Lançamentos!$G$5:$G$1004,DATE($B$2,8,1)))</f>
        <v/>
      </c>
      <c r="J32" s="12">
        <f>IF($A32="","",SUMIFS(Lançamentos!$D$5:$D$1004,Lançamentos!$C$5:$C$1004,$A32,Lançamentos!$G$5:$G$1004,DATE($B$2,9,1)))</f>
        <v/>
      </c>
      <c r="K32" s="12">
        <f>IF($A32="","",SUMIFS(Lançamentos!$D$5:$D$1004,Lançamentos!$C$5:$C$1004,$A32,Lançamentos!$G$5:$G$1004,DATE($B$2,10,1)))</f>
        <v/>
      </c>
      <c r="L32" s="12">
        <f>IF($A32="","",SUMIFS(Lançamentos!$D$5:$D$1004,Lançamentos!$C$5:$C$1004,$A32,Lançamentos!$G$5:$G$1004,DATE($B$2,11,1)))</f>
        <v/>
      </c>
      <c r="M32" s="12">
        <f>IF($A32="","",SUMIFS(Lançamentos!$D$5:$D$1004,Lançamentos!$C$5:$C$1004,$A32,Lançamentos!$G$5:$G$1004,DATE($B$2,12,1)))</f>
        <v/>
      </c>
      <c r="N32" s="13">
        <f>IF($A32="","",SUM(B32:M32))</f>
        <v/>
      </c>
      <c r="O32" s="12">
        <f>IF(OR($A32="",$N$10=0),"",N32/$N$10)</f>
        <v/>
      </c>
      <c r="P32" s="12">
        <f>IF($A32="","",Categorias!$C$23)</f>
        <v/>
      </c>
      <c r="Q32" s="12">
        <f>IF(OR($A32="",O32="",P32=""),"",O32-P32)</f>
        <v/>
      </c>
    </row>
    <row r="33">
      <c r="A33" s="20">
        <f>IF(Categorias!$A$24="","",Categorias!$A$24)</f>
        <v/>
      </c>
      <c r="B33" s="12">
        <f>IF($A33="","",SUMIFS(Lançamentos!$D$5:$D$1004,Lançamentos!$C$5:$C$1004,$A33,Lançamentos!$G$5:$G$1004,DATE($B$2,1,1)))</f>
        <v/>
      </c>
      <c r="C33" s="12">
        <f>IF($A33="","",SUMIFS(Lançamentos!$D$5:$D$1004,Lançamentos!$C$5:$C$1004,$A33,Lançamentos!$G$5:$G$1004,DATE($B$2,2,1)))</f>
        <v/>
      </c>
      <c r="D33" s="12">
        <f>IF($A33="","",SUMIFS(Lançamentos!$D$5:$D$1004,Lançamentos!$C$5:$C$1004,$A33,Lançamentos!$G$5:$G$1004,DATE($B$2,3,1)))</f>
        <v/>
      </c>
      <c r="E33" s="12">
        <f>IF($A33="","",SUMIFS(Lançamentos!$D$5:$D$1004,Lançamentos!$C$5:$C$1004,$A33,Lançamentos!$G$5:$G$1004,DATE($B$2,4,1)))</f>
        <v/>
      </c>
      <c r="F33" s="12">
        <f>IF($A33="","",SUMIFS(Lançamentos!$D$5:$D$1004,Lançamentos!$C$5:$C$1004,$A33,Lançamentos!$G$5:$G$1004,DATE($B$2,5,1)))</f>
        <v/>
      </c>
      <c r="G33" s="12">
        <f>IF($A33="","",SUMIFS(Lançamentos!$D$5:$D$1004,Lançamentos!$C$5:$C$1004,$A33,Lançamentos!$G$5:$G$1004,DATE($B$2,6,1)))</f>
        <v/>
      </c>
      <c r="H33" s="12">
        <f>IF($A33="","",SUMIFS(Lançamentos!$D$5:$D$1004,Lançamentos!$C$5:$C$1004,$A33,Lançamentos!$G$5:$G$1004,DATE($B$2,7,1)))</f>
        <v/>
      </c>
      <c r="I33" s="12">
        <f>IF($A33="","",SUMIFS(Lançamentos!$D$5:$D$1004,Lançamentos!$C$5:$C$1004,$A33,Lançamentos!$G$5:$G$1004,DATE($B$2,8,1)))</f>
        <v/>
      </c>
      <c r="J33" s="12">
        <f>IF($A33="","",SUMIFS(Lançamentos!$D$5:$D$1004,Lançamentos!$C$5:$C$1004,$A33,Lançamentos!$G$5:$G$1004,DATE($B$2,9,1)))</f>
        <v/>
      </c>
      <c r="K33" s="12">
        <f>IF($A33="","",SUMIFS(Lançamentos!$D$5:$D$1004,Lançamentos!$C$5:$C$1004,$A33,Lançamentos!$G$5:$G$1004,DATE($B$2,10,1)))</f>
        <v/>
      </c>
      <c r="L33" s="12">
        <f>IF($A33="","",SUMIFS(Lançamentos!$D$5:$D$1004,Lançamentos!$C$5:$C$1004,$A33,Lançamentos!$G$5:$G$1004,DATE($B$2,11,1)))</f>
        <v/>
      </c>
      <c r="M33" s="12">
        <f>IF($A33="","",SUMIFS(Lançamentos!$D$5:$D$1004,Lançamentos!$C$5:$C$1004,$A33,Lançamentos!$G$5:$G$1004,DATE($B$2,12,1)))</f>
        <v/>
      </c>
      <c r="N33" s="13">
        <f>IF($A33="","",SUM(B33:M33))</f>
        <v/>
      </c>
      <c r="O33" s="12">
        <f>IF(OR($A33="",$N$10=0),"",N33/$N$10)</f>
        <v/>
      </c>
      <c r="P33" s="12">
        <f>IF($A33="","",Categorias!$C$24)</f>
        <v/>
      </c>
      <c r="Q33" s="12">
        <f>IF(OR($A33="",O33="",P33=""),"",O33-P33)</f>
        <v/>
      </c>
    </row>
    <row r="34">
      <c r="A34" s="20">
        <f>IF(Categorias!$A$25="","",Categorias!$A$25)</f>
        <v/>
      </c>
      <c r="B34" s="12">
        <f>IF($A34="","",SUMIFS(Lançamentos!$D$5:$D$1004,Lançamentos!$C$5:$C$1004,$A34,Lançamentos!$G$5:$G$1004,DATE($B$2,1,1)))</f>
        <v/>
      </c>
      <c r="C34" s="12">
        <f>IF($A34="","",SUMIFS(Lançamentos!$D$5:$D$1004,Lançamentos!$C$5:$C$1004,$A34,Lançamentos!$G$5:$G$1004,DATE($B$2,2,1)))</f>
        <v/>
      </c>
      <c r="D34" s="12">
        <f>IF($A34="","",SUMIFS(Lançamentos!$D$5:$D$1004,Lançamentos!$C$5:$C$1004,$A34,Lançamentos!$G$5:$G$1004,DATE($B$2,3,1)))</f>
        <v/>
      </c>
      <c r="E34" s="12">
        <f>IF($A34="","",SUMIFS(Lançamentos!$D$5:$D$1004,Lançamentos!$C$5:$C$1004,$A34,Lançamentos!$G$5:$G$1004,DATE($B$2,4,1)))</f>
        <v/>
      </c>
      <c r="F34" s="12">
        <f>IF($A34="","",SUMIFS(Lançamentos!$D$5:$D$1004,Lançamentos!$C$5:$C$1004,$A34,Lançamentos!$G$5:$G$1004,DATE($B$2,5,1)))</f>
        <v/>
      </c>
      <c r="G34" s="12">
        <f>IF($A34="","",SUMIFS(Lançamentos!$D$5:$D$1004,Lançamentos!$C$5:$C$1004,$A34,Lançamentos!$G$5:$G$1004,DATE($B$2,6,1)))</f>
        <v/>
      </c>
      <c r="H34" s="12">
        <f>IF($A34="","",SUMIFS(Lançamentos!$D$5:$D$1004,Lançamentos!$C$5:$C$1004,$A34,Lançamentos!$G$5:$G$1004,DATE($B$2,7,1)))</f>
        <v/>
      </c>
      <c r="I34" s="12">
        <f>IF($A34="","",SUMIFS(Lançamentos!$D$5:$D$1004,Lançamentos!$C$5:$C$1004,$A34,Lançamentos!$G$5:$G$1004,DATE($B$2,8,1)))</f>
        <v/>
      </c>
      <c r="J34" s="12">
        <f>IF($A34="","",SUMIFS(Lançamentos!$D$5:$D$1004,Lançamentos!$C$5:$C$1004,$A34,Lançamentos!$G$5:$G$1004,DATE($B$2,9,1)))</f>
        <v/>
      </c>
      <c r="K34" s="12">
        <f>IF($A34="","",SUMIFS(Lançamentos!$D$5:$D$1004,Lançamentos!$C$5:$C$1004,$A34,Lançamentos!$G$5:$G$1004,DATE($B$2,10,1)))</f>
        <v/>
      </c>
      <c r="L34" s="12">
        <f>IF($A34="","",SUMIFS(Lançamentos!$D$5:$D$1004,Lançamentos!$C$5:$C$1004,$A34,Lançamentos!$G$5:$G$1004,DATE($B$2,11,1)))</f>
        <v/>
      </c>
      <c r="M34" s="12">
        <f>IF($A34="","",SUMIFS(Lançamentos!$D$5:$D$1004,Lançamentos!$C$5:$C$1004,$A34,Lançamentos!$G$5:$G$1004,DATE($B$2,12,1)))</f>
        <v/>
      </c>
      <c r="N34" s="13">
        <f>IF($A34="","",SUM(B34:M34))</f>
        <v/>
      </c>
      <c r="O34" s="12">
        <f>IF(OR($A34="",$N$10=0),"",N34/$N$10)</f>
        <v/>
      </c>
      <c r="P34" s="12">
        <f>IF($A34="","",Categorias!$C$25)</f>
        <v/>
      </c>
      <c r="Q34" s="12">
        <f>IF(OR($A34="",O34="",P34=""),"",O34-P34)</f>
        <v/>
      </c>
    </row>
    <row r="35">
      <c r="A35" s="20">
        <f>IF(Categorias!$A$26="","",Categorias!$A$26)</f>
        <v/>
      </c>
      <c r="B35" s="12">
        <f>IF($A35="","",SUMIFS(Lançamentos!$D$5:$D$1004,Lançamentos!$C$5:$C$1004,$A35,Lançamentos!$G$5:$G$1004,DATE($B$2,1,1)))</f>
        <v/>
      </c>
      <c r="C35" s="12">
        <f>IF($A35="","",SUMIFS(Lançamentos!$D$5:$D$1004,Lançamentos!$C$5:$C$1004,$A35,Lançamentos!$G$5:$G$1004,DATE($B$2,2,1)))</f>
        <v/>
      </c>
      <c r="D35" s="12">
        <f>IF($A35="","",SUMIFS(Lançamentos!$D$5:$D$1004,Lançamentos!$C$5:$C$1004,$A35,Lançamentos!$G$5:$G$1004,DATE($B$2,3,1)))</f>
        <v/>
      </c>
      <c r="E35" s="12">
        <f>IF($A35="","",SUMIFS(Lançamentos!$D$5:$D$1004,Lançamentos!$C$5:$C$1004,$A35,Lançamentos!$G$5:$G$1004,DATE($B$2,4,1)))</f>
        <v/>
      </c>
      <c r="F35" s="12">
        <f>IF($A35="","",SUMIFS(Lançamentos!$D$5:$D$1004,Lançamentos!$C$5:$C$1004,$A35,Lançamentos!$G$5:$G$1004,DATE($B$2,5,1)))</f>
        <v/>
      </c>
      <c r="G35" s="12">
        <f>IF($A35="","",SUMIFS(Lançamentos!$D$5:$D$1004,Lançamentos!$C$5:$C$1004,$A35,Lançamentos!$G$5:$G$1004,DATE($B$2,6,1)))</f>
        <v/>
      </c>
      <c r="H35" s="12">
        <f>IF($A35="","",SUMIFS(Lançamentos!$D$5:$D$1004,Lançamentos!$C$5:$C$1004,$A35,Lançamentos!$G$5:$G$1004,DATE($B$2,7,1)))</f>
        <v/>
      </c>
      <c r="I35" s="12">
        <f>IF($A35="","",SUMIFS(Lançamentos!$D$5:$D$1004,Lançamentos!$C$5:$C$1004,$A35,Lançamentos!$G$5:$G$1004,DATE($B$2,8,1)))</f>
        <v/>
      </c>
      <c r="J35" s="12">
        <f>IF($A35="","",SUMIFS(Lançamentos!$D$5:$D$1004,Lançamentos!$C$5:$C$1004,$A35,Lançamentos!$G$5:$G$1004,DATE($B$2,9,1)))</f>
        <v/>
      </c>
      <c r="K35" s="12">
        <f>IF($A35="","",SUMIFS(Lançamentos!$D$5:$D$1004,Lançamentos!$C$5:$C$1004,$A35,Lançamentos!$G$5:$G$1004,DATE($B$2,10,1)))</f>
        <v/>
      </c>
      <c r="L35" s="12">
        <f>IF($A35="","",SUMIFS(Lançamentos!$D$5:$D$1004,Lançamentos!$C$5:$C$1004,$A35,Lançamentos!$G$5:$G$1004,DATE($B$2,11,1)))</f>
        <v/>
      </c>
      <c r="M35" s="12">
        <f>IF($A35="","",SUMIFS(Lançamentos!$D$5:$D$1004,Lançamentos!$C$5:$C$1004,$A35,Lançamentos!$G$5:$G$1004,DATE($B$2,12,1)))</f>
        <v/>
      </c>
      <c r="N35" s="13">
        <f>IF($A35="","",SUM(B35:M35))</f>
        <v/>
      </c>
      <c r="O35" s="12">
        <f>IF(OR($A35="",$N$10=0),"",N35/$N$10)</f>
        <v/>
      </c>
      <c r="P35" s="12">
        <f>IF($A35="","",Categorias!$C$26)</f>
        <v/>
      </c>
      <c r="Q35" s="12">
        <f>IF(OR($A35="",O35="",P35=""),"",O35-P35)</f>
        <v/>
      </c>
    </row>
    <row r="36">
      <c r="A36" s="20">
        <f>IF(Categorias!$A$27="","",Categorias!$A$27)</f>
        <v/>
      </c>
      <c r="B36" s="12">
        <f>IF($A36="","",SUMIFS(Lançamentos!$D$5:$D$1004,Lançamentos!$C$5:$C$1004,$A36,Lançamentos!$G$5:$G$1004,DATE($B$2,1,1)))</f>
        <v/>
      </c>
      <c r="C36" s="12">
        <f>IF($A36="","",SUMIFS(Lançamentos!$D$5:$D$1004,Lançamentos!$C$5:$C$1004,$A36,Lançamentos!$G$5:$G$1004,DATE($B$2,2,1)))</f>
        <v/>
      </c>
      <c r="D36" s="12">
        <f>IF($A36="","",SUMIFS(Lançamentos!$D$5:$D$1004,Lançamentos!$C$5:$C$1004,$A36,Lançamentos!$G$5:$G$1004,DATE($B$2,3,1)))</f>
        <v/>
      </c>
      <c r="E36" s="12">
        <f>IF($A36="","",SUMIFS(Lançamentos!$D$5:$D$1004,Lançamentos!$C$5:$C$1004,$A36,Lançamentos!$G$5:$G$1004,DATE($B$2,4,1)))</f>
        <v/>
      </c>
      <c r="F36" s="12">
        <f>IF($A36="","",SUMIFS(Lançamentos!$D$5:$D$1004,Lançamentos!$C$5:$C$1004,$A36,Lançamentos!$G$5:$G$1004,DATE($B$2,5,1)))</f>
        <v/>
      </c>
      <c r="G36" s="12">
        <f>IF($A36="","",SUMIFS(Lançamentos!$D$5:$D$1004,Lançamentos!$C$5:$C$1004,$A36,Lançamentos!$G$5:$G$1004,DATE($B$2,6,1)))</f>
        <v/>
      </c>
      <c r="H36" s="12">
        <f>IF($A36="","",SUMIFS(Lançamentos!$D$5:$D$1004,Lançamentos!$C$5:$C$1004,$A36,Lançamentos!$G$5:$G$1004,DATE($B$2,7,1)))</f>
        <v/>
      </c>
      <c r="I36" s="12">
        <f>IF($A36="","",SUMIFS(Lançamentos!$D$5:$D$1004,Lançamentos!$C$5:$C$1004,$A36,Lançamentos!$G$5:$G$1004,DATE($B$2,8,1)))</f>
        <v/>
      </c>
      <c r="J36" s="12">
        <f>IF($A36="","",SUMIFS(Lançamentos!$D$5:$D$1004,Lançamentos!$C$5:$C$1004,$A36,Lançamentos!$G$5:$G$1004,DATE($B$2,9,1)))</f>
        <v/>
      </c>
      <c r="K36" s="12">
        <f>IF($A36="","",SUMIFS(Lançamentos!$D$5:$D$1004,Lançamentos!$C$5:$C$1004,$A36,Lançamentos!$G$5:$G$1004,DATE($B$2,10,1)))</f>
        <v/>
      </c>
      <c r="L36" s="12">
        <f>IF($A36="","",SUMIFS(Lançamentos!$D$5:$D$1004,Lançamentos!$C$5:$C$1004,$A36,Lançamentos!$G$5:$G$1004,DATE($B$2,11,1)))</f>
        <v/>
      </c>
      <c r="M36" s="12">
        <f>IF($A36="","",SUMIFS(Lançamentos!$D$5:$D$1004,Lançamentos!$C$5:$C$1004,$A36,Lançamentos!$G$5:$G$1004,DATE($B$2,12,1)))</f>
        <v/>
      </c>
      <c r="N36" s="13">
        <f>IF($A36="","",SUM(B36:M36))</f>
        <v/>
      </c>
      <c r="O36" s="12">
        <f>IF(OR($A36="",$N$10=0),"",N36/$N$10)</f>
        <v/>
      </c>
      <c r="P36" s="12">
        <f>IF($A36="","",Categorias!$C$27)</f>
        <v/>
      </c>
      <c r="Q36" s="12">
        <f>IF(OR($A36="",O36="",P36=""),"",O36-P36)</f>
        <v/>
      </c>
    </row>
    <row r="37">
      <c r="A37" s="20">
        <f>IF(Categorias!$A$28="","",Categorias!$A$28)</f>
        <v/>
      </c>
      <c r="B37" s="12">
        <f>IF($A37="","",SUMIFS(Lançamentos!$D$5:$D$1004,Lançamentos!$C$5:$C$1004,$A37,Lançamentos!$G$5:$G$1004,DATE($B$2,1,1)))</f>
        <v/>
      </c>
      <c r="C37" s="12">
        <f>IF($A37="","",SUMIFS(Lançamentos!$D$5:$D$1004,Lançamentos!$C$5:$C$1004,$A37,Lançamentos!$G$5:$G$1004,DATE($B$2,2,1)))</f>
        <v/>
      </c>
      <c r="D37" s="12">
        <f>IF($A37="","",SUMIFS(Lançamentos!$D$5:$D$1004,Lançamentos!$C$5:$C$1004,$A37,Lançamentos!$G$5:$G$1004,DATE($B$2,3,1)))</f>
        <v/>
      </c>
      <c r="E37" s="12">
        <f>IF($A37="","",SUMIFS(Lançamentos!$D$5:$D$1004,Lançamentos!$C$5:$C$1004,$A37,Lançamentos!$G$5:$G$1004,DATE($B$2,4,1)))</f>
        <v/>
      </c>
      <c r="F37" s="12">
        <f>IF($A37="","",SUMIFS(Lançamentos!$D$5:$D$1004,Lançamentos!$C$5:$C$1004,$A37,Lançamentos!$G$5:$G$1004,DATE($B$2,5,1)))</f>
        <v/>
      </c>
      <c r="G37" s="12">
        <f>IF($A37="","",SUMIFS(Lançamentos!$D$5:$D$1004,Lançamentos!$C$5:$C$1004,$A37,Lançamentos!$G$5:$G$1004,DATE($B$2,6,1)))</f>
        <v/>
      </c>
      <c r="H37" s="12">
        <f>IF($A37="","",SUMIFS(Lançamentos!$D$5:$D$1004,Lançamentos!$C$5:$C$1004,$A37,Lançamentos!$G$5:$G$1004,DATE($B$2,7,1)))</f>
        <v/>
      </c>
      <c r="I37" s="12">
        <f>IF($A37="","",SUMIFS(Lançamentos!$D$5:$D$1004,Lançamentos!$C$5:$C$1004,$A37,Lançamentos!$G$5:$G$1004,DATE($B$2,8,1)))</f>
        <v/>
      </c>
      <c r="J37" s="12">
        <f>IF($A37="","",SUMIFS(Lançamentos!$D$5:$D$1004,Lançamentos!$C$5:$C$1004,$A37,Lançamentos!$G$5:$G$1004,DATE($B$2,9,1)))</f>
        <v/>
      </c>
      <c r="K37" s="12">
        <f>IF($A37="","",SUMIFS(Lançamentos!$D$5:$D$1004,Lançamentos!$C$5:$C$1004,$A37,Lançamentos!$G$5:$G$1004,DATE($B$2,10,1)))</f>
        <v/>
      </c>
      <c r="L37" s="12">
        <f>IF($A37="","",SUMIFS(Lançamentos!$D$5:$D$1004,Lançamentos!$C$5:$C$1004,$A37,Lançamentos!$G$5:$G$1004,DATE($B$2,11,1)))</f>
        <v/>
      </c>
      <c r="M37" s="12">
        <f>IF($A37="","",SUMIFS(Lançamentos!$D$5:$D$1004,Lançamentos!$C$5:$C$1004,$A37,Lançamentos!$G$5:$G$1004,DATE($B$2,12,1)))</f>
        <v/>
      </c>
      <c r="N37" s="13">
        <f>IF($A37="","",SUM(B37:M37))</f>
        <v/>
      </c>
      <c r="O37" s="12">
        <f>IF(OR($A37="",$N$10=0),"",N37/$N$10)</f>
        <v/>
      </c>
      <c r="P37" s="12">
        <f>IF($A37="","",Categorias!$C$28)</f>
        <v/>
      </c>
      <c r="Q37" s="12">
        <f>IF(OR($A37="",O37="",P37=""),"",O37-P37)</f>
        <v/>
      </c>
    </row>
    <row r="38">
      <c r="A38" s="20">
        <f>IF(Categorias!$A$29="","",Categorias!$A$29)</f>
        <v/>
      </c>
      <c r="B38" s="12">
        <f>IF($A38="","",SUMIFS(Lançamentos!$D$5:$D$1004,Lançamentos!$C$5:$C$1004,$A38,Lançamentos!$G$5:$G$1004,DATE($B$2,1,1)))</f>
        <v/>
      </c>
      <c r="C38" s="12">
        <f>IF($A38="","",SUMIFS(Lançamentos!$D$5:$D$1004,Lançamentos!$C$5:$C$1004,$A38,Lançamentos!$G$5:$G$1004,DATE($B$2,2,1)))</f>
        <v/>
      </c>
      <c r="D38" s="12">
        <f>IF($A38="","",SUMIFS(Lançamentos!$D$5:$D$1004,Lançamentos!$C$5:$C$1004,$A38,Lançamentos!$G$5:$G$1004,DATE($B$2,3,1)))</f>
        <v/>
      </c>
      <c r="E38" s="12">
        <f>IF($A38="","",SUMIFS(Lançamentos!$D$5:$D$1004,Lançamentos!$C$5:$C$1004,$A38,Lançamentos!$G$5:$G$1004,DATE($B$2,4,1)))</f>
        <v/>
      </c>
      <c r="F38" s="12">
        <f>IF($A38="","",SUMIFS(Lançamentos!$D$5:$D$1004,Lançamentos!$C$5:$C$1004,$A38,Lançamentos!$G$5:$G$1004,DATE($B$2,5,1)))</f>
        <v/>
      </c>
      <c r="G38" s="12">
        <f>IF($A38="","",SUMIFS(Lançamentos!$D$5:$D$1004,Lançamentos!$C$5:$C$1004,$A38,Lançamentos!$G$5:$G$1004,DATE($B$2,6,1)))</f>
        <v/>
      </c>
      <c r="H38" s="12">
        <f>IF($A38="","",SUMIFS(Lançamentos!$D$5:$D$1004,Lançamentos!$C$5:$C$1004,$A38,Lançamentos!$G$5:$G$1004,DATE($B$2,7,1)))</f>
        <v/>
      </c>
      <c r="I38" s="12">
        <f>IF($A38="","",SUMIFS(Lançamentos!$D$5:$D$1004,Lançamentos!$C$5:$C$1004,$A38,Lançamentos!$G$5:$G$1004,DATE($B$2,8,1)))</f>
        <v/>
      </c>
      <c r="J38" s="12">
        <f>IF($A38="","",SUMIFS(Lançamentos!$D$5:$D$1004,Lançamentos!$C$5:$C$1004,$A38,Lançamentos!$G$5:$G$1004,DATE($B$2,9,1)))</f>
        <v/>
      </c>
      <c r="K38" s="12">
        <f>IF($A38="","",SUMIFS(Lançamentos!$D$5:$D$1004,Lançamentos!$C$5:$C$1004,$A38,Lançamentos!$G$5:$G$1004,DATE($B$2,10,1)))</f>
        <v/>
      </c>
      <c r="L38" s="12">
        <f>IF($A38="","",SUMIFS(Lançamentos!$D$5:$D$1004,Lançamentos!$C$5:$C$1004,$A38,Lançamentos!$G$5:$G$1004,DATE($B$2,11,1)))</f>
        <v/>
      </c>
      <c r="M38" s="12">
        <f>IF($A38="","",SUMIFS(Lançamentos!$D$5:$D$1004,Lançamentos!$C$5:$C$1004,$A38,Lançamentos!$G$5:$G$1004,DATE($B$2,12,1)))</f>
        <v/>
      </c>
      <c r="N38" s="13">
        <f>IF($A38="","",SUM(B38:M38))</f>
        <v/>
      </c>
      <c r="O38" s="12">
        <f>IF(OR($A38="",$N$10=0),"",N38/$N$10)</f>
        <v/>
      </c>
      <c r="P38" s="12">
        <f>IF($A38="","",Categorias!$C$29)</f>
        <v/>
      </c>
      <c r="Q38" s="12">
        <f>IF(OR($A38="",O38="",P38=""),"",O38-P38)</f>
        <v/>
      </c>
    </row>
    <row r="39">
      <c r="A39" s="20">
        <f>IF(Categorias!$A$30="","",Categorias!$A$30)</f>
        <v/>
      </c>
      <c r="B39" s="12">
        <f>IF($A39="","",SUMIFS(Lançamentos!$D$5:$D$1004,Lançamentos!$C$5:$C$1004,$A39,Lançamentos!$G$5:$G$1004,DATE($B$2,1,1)))</f>
        <v/>
      </c>
      <c r="C39" s="12">
        <f>IF($A39="","",SUMIFS(Lançamentos!$D$5:$D$1004,Lançamentos!$C$5:$C$1004,$A39,Lançamentos!$G$5:$G$1004,DATE($B$2,2,1)))</f>
        <v/>
      </c>
      <c r="D39" s="12">
        <f>IF($A39="","",SUMIFS(Lançamentos!$D$5:$D$1004,Lançamentos!$C$5:$C$1004,$A39,Lançamentos!$G$5:$G$1004,DATE($B$2,3,1)))</f>
        <v/>
      </c>
      <c r="E39" s="12">
        <f>IF($A39="","",SUMIFS(Lançamentos!$D$5:$D$1004,Lançamentos!$C$5:$C$1004,$A39,Lançamentos!$G$5:$G$1004,DATE($B$2,4,1)))</f>
        <v/>
      </c>
      <c r="F39" s="12">
        <f>IF($A39="","",SUMIFS(Lançamentos!$D$5:$D$1004,Lançamentos!$C$5:$C$1004,$A39,Lançamentos!$G$5:$G$1004,DATE($B$2,5,1)))</f>
        <v/>
      </c>
      <c r="G39" s="12">
        <f>IF($A39="","",SUMIFS(Lançamentos!$D$5:$D$1004,Lançamentos!$C$5:$C$1004,$A39,Lançamentos!$G$5:$G$1004,DATE($B$2,6,1)))</f>
        <v/>
      </c>
      <c r="H39" s="12">
        <f>IF($A39="","",SUMIFS(Lançamentos!$D$5:$D$1004,Lançamentos!$C$5:$C$1004,$A39,Lançamentos!$G$5:$G$1004,DATE($B$2,7,1)))</f>
        <v/>
      </c>
      <c r="I39" s="12">
        <f>IF($A39="","",SUMIFS(Lançamentos!$D$5:$D$1004,Lançamentos!$C$5:$C$1004,$A39,Lançamentos!$G$5:$G$1004,DATE($B$2,8,1)))</f>
        <v/>
      </c>
      <c r="J39" s="12">
        <f>IF($A39="","",SUMIFS(Lançamentos!$D$5:$D$1004,Lançamentos!$C$5:$C$1004,$A39,Lançamentos!$G$5:$G$1004,DATE($B$2,9,1)))</f>
        <v/>
      </c>
      <c r="K39" s="12">
        <f>IF($A39="","",SUMIFS(Lançamentos!$D$5:$D$1004,Lançamentos!$C$5:$C$1004,$A39,Lançamentos!$G$5:$G$1004,DATE($B$2,10,1)))</f>
        <v/>
      </c>
      <c r="L39" s="12">
        <f>IF($A39="","",SUMIFS(Lançamentos!$D$5:$D$1004,Lançamentos!$C$5:$C$1004,$A39,Lançamentos!$G$5:$G$1004,DATE($B$2,11,1)))</f>
        <v/>
      </c>
      <c r="M39" s="12">
        <f>IF($A39="","",SUMIFS(Lançamentos!$D$5:$D$1004,Lançamentos!$C$5:$C$1004,$A39,Lançamentos!$G$5:$G$1004,DATE($B$2,12,1)))</f>
        <v/>
      </c>
      <c r="N39" s="13">
        <f>IF($A39="","",SUM(B39:M39))</f>
        <v/>
      </c>
      <c r="O39" s="12">
        <f>IF(OR($A39="",$N$10=0),"",N39/$N$10)</f>
        <v/>
      </c>
      <c r="P39" s="12">
        <f>IF($A39="","",Categorias!$C$30)</f>
        <v/>
      </c>
      <c r="Q39" s="12">
        <f>IF(OR($A39="",O39="",P39=""),"",O39-P39)</f>
        <v/>
      </c>
    </row>
    <row r="40">
      <c r="A40" s="20">
        <f>IF(Categorias!$A$31="","",Categorias!$A$31)</f>
        <v/>
      </c>
      <c r="B40" s="12">
        <f>IF($A40="","",SUMIFS(Lançamentos!$D$5:$D$1004,Lançamentos!$C$5:$C$1004,$A40,Lançamentos!$G$5:$G$1004,DATE($B$2,1,1)))</f>
        <v/>
      </c>
      <c r="C40" s="12">
        <f>IF($A40="","",SUMIFS(Lançamentos!$D$5:$D$1004,Lançamentos!$C$5:$C$1004,$A40,Lançamentos!$G$5:$G$1004,DATE($B$2,2,1)))</f>
        <v/>
      </c>
      <c r="D40" s="12">
        <f>IF($A40="","",SUMIFS(Lançamentos!$D$5:$D$1004,Lançamentos!$C$5:$C$1004,$A40,Lançamentos!$G$5:$G$1004,DATE($B$2,3,1)))</f>
        <v/>
      </c>
      <c r="E40" s="12">
        <f>IF($A40="","",SUMIFS(Lançamentos!$D$5:$D$1004,Lançamentos!$C$5:$C$1004,$A40,Lançamentos!$G$5:$G$1004,DATE($B$2,4,1)))</f>
        <v/>
      </c>
      <c r="F40" s="12">
        <f>IF($A40="","",SUMIFS(Lançamentos!$D$5:$D$1004,Lançamentos!$C$5:$C$1004,$A40,Lançamentos!$G$5:$G$1004,DATE($B$2,5,1)))</f>
        <v/>
      </c>
      <c r="G40" s="12">
        <f>IF($A40="","",SUMIFS(Lançamentos!$D$5:$D$1004,Lançamentos!$C$5:$C$1004,$A40,Lançamentos!$G$5:$G$1004,DATE($B$2,6,1)))</f>
        <v/>
      </c>
      <c r="H40" s="12">
        <f>IF($A40="","",SUMIFS(Lançamentos!$D$5:$D$1004,Lançamentos!$C$5:$C$1004,$A40,Lançamentos!$G$5:$G$1004,DATE($B$2,7,1)))</f>
        <v/>
      </c>
      <c r="I40" s="12">
        <f>IF($A40="","",SUMIFS(Lançamentos!$D$5:$D$1004,Lançamentos!$C$5:$C$1004,$A40,Lançamentos!$G$5:$G$1004,DATE($B$2,8,1)))</f>
        <v/>
      </c>
      <c r="J40" s="12">
        <f>IF($A40="","",SUMIFS(Lançamentos!$D$5:$D$1004,Lançamentos!$C$5:$C$1004,$A40,Lançamentos!$G$5:$G$1004,DATE($B$2,9,1)))</f>
        <v/>
      </c>
      <c r="K40" s="12">
        <f>IF($A40="","",SUMIFS(Lançamentos!$D$5:$D$1004,Lançamentos!$C$5:$C$1004,$A40,Lançamentos!$G$5:$G$1004,DATE($B$2,10,1)))</f>
        <v/>
      </c>
      <c r="L40" s="12">
        <f>IF($A40="","",SUMIFS(Lançamentos!$D$5:$D$1004,Lançamentos!$C$5:$C$1004,$A40,Lançamentos!$G$5:$G$1004,DATE($B$2,11,1)))</f>
        <v/>
      </c>
      <c r="M40" s="12">
        <f>IF($A40="","",SUMIFS(Lançamentos!$D$5:$D$1004,Lançamentos!$C$5:$C$1004,$A40,Lançamentos!$G$5:$G$1004,DATE($B$2,12,1)))</f>
        <v/>
      </c>
      <c r="N40" s="13">
        <f>IF($A40="","",SUM(B40:M40))</f>
        <v/>
      </c>
      <c r="O40" s="12">
        <f>IF(OR($A40="",$N$10=0),"",N40/$N$10)</f>
        <v/>
      </c>
      <c r="P40" s="12">
        <f>IF($A40="","",Categorias!$C$31)</f>
        <v/>
      </c>
      <c r="Q40" s="12">
        <f>IF(OR($A40="",O40="",P40=""),"",O40-P40)</f>
        <v/>
      </c>
    </row>
    <row r="41">
      <c r="A41" s="20">
        <f>IF(Categorias!$A$32="","",Categorias!$A$32)</f>
        <v/>
      </c>
      <c r="B41" s="12">
        <f>IF($A41="","",SUMIFS(Lançamentos!$D$5:$D$1004,Lançamentos!$C$5:$C$1004,$A41,Lançamentos!$G$5:$G$1004,DATE($B$2,1,1)))</f>
        <v/>
      </c>
      <c r="C41" s="12">
        <f>IF($A41="","",SUMIFS(Lançamentos!$D$5:$D$1004,Lançamentos!$C$5:$C$1004,$A41,Lançamentos!$G$5:$G$1004,DATE($B$2,2,1)))</f>
        <v/>
      </c>
      <c r="D41" s="12">
        <f>IF($A41="","",SUMIFS(Lançamentos!$D$5:$D$1004,Lançamentos!$C$5:$C$1004,$A41,Lançamentos!$G$5:$G$1004,DATE($B$2,3,1)))</f>
        <v/>
      </c>
      <c r="E41" s="12">
        <f>IF($A41="","",SUMIFS(Lançamentos!$D$5:$D$1004,Lançamentos!$C$5:$C$1004,$A41,Lançamentos!$G$5:$G$1004,DATE($B$2,4,1)))</f>
        <v/>
      </c>
      <c r="F41" s="12">
        <f>IF($A41="","",SUMIFS(Lançamentos!$D$5:$D$1004,Lançamentos!$C$5:$C$1004,$A41,Lançamentos!$G$5:$G$1004,DATE($B$2,5,1)))</f>
        <v/>
      </c>
      <c r="G41" s="12">
        <f>IF($A41="","",SUMIFS(Lançamentos!$D$5:$D$1004,Lançamentos!$C$5:$C$1004,$A41,Lançamentos!$G$5:$G$1004,DATE($B$2,6,1)))</f>
        <v/>
      </c>
      <c r="H41" s="12">
        <f>IF($A41="","",SUMIFS(Lançamentos!$D$5:$D$1004,Lançamentos!$C$5:$C$1004,$A41,Lançamentos!$G$5:$G$1004,DATE($B$2,7,1)))</f>
        <v/>
      </c>
      <c r="I41" s="12">
        <f>IF($A41="","",SUMIFS(Lançamentos!$D$5:$D$1004,Lançamentos!$C$5:$C$1004,$A41,Lançamentos!$G$5:$G$1004,DATE($B$2,8,1)))</f>
        <v/>
      </c>
      <c r="J41" s="12">
        <f>IF($A41="","",SUMIFS(Lançamentos!$D$5:$D$1004,Lançamentos!$C$5:$C$1004,$A41,Lançamentos!$G$5:$G$1004,DATE($B$2,9,1)))</f>
        <v/>
      </c>
      <c r="K41" s="12">
        <f>IF($A41="","",SUMIFS(Lançamentos!$D$5:$D$1004,Lançamentos!$C$5:$C$1004,$A41,Lançamentos!$G$5:$G$1004,DATE($B$2,10,1)))</f>
        <v/>
      </c>
      <c r="L41" s="12">
        <f>IF($A41="","",SUMIFS(Lançamentos!$D$5:$D$1004,Lançamentos!$C$5:$C$1004,$A41,Lançamentos!$G$5:$G$1004,DATE($B$2,11,1)))</f>
        <v/>
      </c>
      <c r="M41" s="12">
        <f>IF($A41="","",SUMIFS(Lançamentos!$D$5:$D$1004,Lançamentos!$C$5:$C$1004,$A41,Lançamentos!$G$5:$G$1004,DATE($B$2,12,1)))</f>
        <v/>
      </c>
      <c r="N41" s="13">
        <f>IF($A41="","",SUM(B41:M41))</f>
        <v/>
      </c>
      <c r="O41" s="12">
        <f>IF(OR($A41="",$N$10=0),"",N41/$N$10)</f>
        <v/>
      </c>
      <c r="P41" s="12">
        <f>IF($A41="","",Categorias!$C$32)</f>
        <v/>
      </c>
      <c r="Q41" s="12">
        <f>IF(OR($A41="",O41="",P41=""),"",O41-P41)</f>
        <v/>
      </c>
    </row>
    <row r="42">
      <c r="A42" s="20">
        <f>IF(Categorias!$A$33="","",Categorias!$A$33)</f>
        <v/>
      </c>
      <c r="B42" s="12">
        <f>IF($A42="","",SUMIFS(Lançamentos!$D$5:$D$1004,Lançamentos!$C$5:$C$1004,$A42,Lançamentos!$G$5:$G$1004,DATE($B$2,1,1)))</f>
        <v/>
      </c>
      <c r="C42" s="12">
        <f>IF($A42="","",SUMIFS(Lançamentos!$D$5:$D$1004,Lançamentos!$C$5:$C$1004,$A42,Lançamentos!$G$5:$G$1004,DATE($B$2,2,1)))</f>
        <v/>
      </c>
      <c r="D42" s="12">
        <f>IF($A42="","",SUMIFS(Lançamentos!$D$5:$D$1004,Lançamentos!$C$5:$C$1004,$A42,Lançamentos!$G$5:$G$1004,DATE($B$2,3,1)))</f>
        <v/>
      </c>
      <c r="E42" s="12">
        <f>IF($A42="","",SUMIFS(Lançamentos!$D$5:$D$1004,Lançamentos!$C$5:$C$1004,$A42,Lançamentos!$G$5:$G$1004,DATE($B$2,4,1)))</f>
        <v/>
      </c>
      <c r="F42" s="12">
        <f>IF($A42="","",SUMIFS(Lançamentos!$D$5:$D$1004,Lançamentos!$C$5:$C$1004,$A42,Lançamentos!$G$5:$G$1004,DATE($B$2,5,1)))</f>
        <v/>
      </c>
      <c r="G42" s="12">
        <f>IF($A42="","",SUMIFS(Lançamentos!$D$5:$D$1004,Lançamentos!$C$5:$C$1004,$A42,Lançamentos!$G$5:$G$1004,DATE($B$2,6,1)))</f>
        <v/>
      </c>
      <c r="H42" s="12">
        <f>IF($A42="","",SUMIFS(Lançamentos!$D$5:$D$1004,Lançamentos!$C$5:$C$1004,$A42,Lançamentos!$G$5:$G$1004,DATE($B$2,7,1)))</f>
        <v/>
      </c>
      <c r="I42" s="12">
        <f>IF($A42="","",SUMIFS(Lançamentos!$D$5:$D$1004,Lançamentos!$C$5:$C$1004,$A42,Lançamentos!$G$5:$G$1004,DATE($B$2,8,1)))</f>
        <v/>
      </c>
      <c r="J42" s="12">
        <f>IF($A42="","",SUMIFS(Lançamentos!$D$5:$D$1004,Lançamentos!$C$5:$C$1004,$A42,Lançamentos!$G$5:$G$1004,DATE($B$2,9,1)))</f>
        <v/>
      </c>
      <c r="K42" s="12">
        <f>IF($A42="","",SUMIFS(Lançamentos!$D$5:$D$1004,Lançamentos!$C$5:$C$1004,$A42,Lançamentos!$G$5:$G$1004,DATE($B$2,10,1)))</f>
        <v/>
      </c>
      <c r="L42" s="12">
        <f>IF($A42="","",SUMIFS(Lançamentos!$D$5:$D$1004,Lançamentos!$C$5:$C$1004,$A42,Lançamentos!$G$5:$G$1004,DATE($B$2,11,1)))</f>
        <v/>
      </c>
      <c r="M42" s="12">
        <f>IF($A42="","",SUMIFS(Lançamentos!$D$5:$D$1004,Lançamentos!$C$5:$C$1004,$A42,Lançamentos!$G$5:$G$1004,DATE($B$2,12,1)))</f>
        <v/>
      </c>
      <c r="N42" s="13">
        <f>IF($A42="","",SUM(B42:M42))</f>
        <v/>
      </c>
      <c r="O42" s="12">
        <f>IF(OR($A42="",$N$10=0),"",N42/$N$10)</f>
        <v/>
      </c>
      <c r="P42" s="12">
        <f>IF($A42="","",Categorias!$C$33)</f>
        <v/>
      </c>
      <c r="Q42" s="12">
        <f>IF(OR($A42="",O42="",P42=""),"",O42-P42)</f>
        <v/>
      </c>
    </row>
    <row r="43">
      <c r="A43" s="20">
        <f>IF(Categorias!$A$34="","",Categorias!$A$34)</f>
        <v/>
      </c>
      <c r="B43" s="12">
        <f>IF($A43="","",SUMIFS(Lançamentos!$D$5:$D$1004,Lançamentos!$C$5:$C$1004,$A43,Lançamentos!$G$5:$G$1004,DATE($B$2,1,1)))</f>
        <v/>
      </c>
      <c r="C43" s="12">
        <f>IF($A43="","",SUMIFS(Lançamentos!$D$5:$D$1004,Lançamentos!$C$5:$C$1004,$A43,Lançamentos!$G$5:$G$1004,DATE($B$2,2,1)))</f>
        <v/>
      </c>
      <c r="D43" s="12">
        <f>IF($A43="","",SUMIFS(Lançamentos!$D$5:$D$1004,Lançamentos!$C$5:$C$1004,$A43,Lançamentos!$G$5:$G$1004,DATE($B$2,3,1)))</f>
        <v/>
      </c>
      <c r="E43" s="12">
        <f>IF($A43="","",SUMIFS(Lançamentos!$D$5:$D$1004,Lançamentos!$C$5:$C$1004,$A43,Lançamentos!$G$5:$G$1004,DATE($B$2,4,1)))</f>
        <v/>
      </c>
      <c r="F43" s="12">
        <f>IF($A43="","",SUMIFS(Lançamentos!$D$5:$D$1004,Lançamentos!$C$5:$C$1004,$A43,Lançamentos!$G$5:$G$1004,DATE($B$2,5,1)))</f>
        <v/>
      </c>
      <c r="G43" s="12">
        <f>IF($A43="","",SUMIFS(Lançamentos!$D$5:$D$1004,Lançamentos!$C$5:$C$1004,$A43,Lançamentos!$G$5:$G$1004,DATE($B$2,6,1)))</f>
        <v/>
      </c>
      <c r="H43" s="12">
        <f>IF($A43="","",SUMIFS(Lançamentos!$D$5:$D$1004,Lançamentos!$C$5:$C$1004,$A43,Lançamentos!$G$5:$G$1004,DATE($B$2,7,1)))</f>
        <v/>
      </c>
      <c r="I43" s="12">
        <f>IF($A43="","",SUMIFS(Lançamentos!$D$5:$D$1004,Lançamentos!$C$5:$C$1004,$A43,Lançamentos!$G$5:$G$1004,DATE($B$2,8,1)))</f>
        <v/>
      </c>
      <c r="J43" s="12">
        <f>IF($A43="","",SUMIFS(Lançamentos!$D$5:$D$1004,Lançamentos!$C$5:$C$1004,$A43,Lançamentos!$G$5:$G$1004,DATE($B$2,9,1)))</f>
        <v/>
      </c>
      <c r="K43" s="12">
        <f>IF($A43="","",SUMIFS(Lançamentos!$D$5:$D$1004,Lançamentos!$C$5:$C$1004,$A43,Lançamentos!$G$5:$G$1004,DATE($B$2,10,1)))</f>
        <v/>
      </c>
      <c r="L43" s="12">
        <f>IF($A43="","",SUMIFS(Lançamentos!$D$5:$D$1004,Lançamentos!$C$5:$C$1004,$A43,Lançamentos!$G$5:$G$1004,DATE($B$2,11,1)))</f>
        <v/>
      </c>
      <c r="M43" s="12">
        <f>IF($A43="","",SUMIFS(Lançamentos!$D$5:$D$1004,Lançamentos!$C$5:$C$1004,$A43,Lançamentos!$G$5:$G$1004,DATE($B$2,12,1)))</f>
        <v/>
      </c>
      <c r="N43" s="13">
        <f>IF($A43="","",SUM(B43:M43))</f>
        <v/>
      </c>
      <c r="O43" s="12">
        <f>IF(OR($A43="",$N$10=0),"",N43/$N$10)</f>
        <v/>
      </c>
      <c r="P43" s="12">
        <f>IF($A43="","",Categorias!$C$34)</f>
        <v/>
      </c>
      <c r="Q43" s="12">
        <f>IF(OR($A43="",O43="",P43=""),"",O43-P43)</f>
        <v/>
      </c>
    </row>
    <row r="44">
      <c r="A44" s="20">
        <f>IF(Categorias!$A$35="","",Categorias!$A$35)</f>
        <v/>
      </c>
      <c r="B44" s="12">
        <f>IF($A44="","",SUMIFS(Lançamentos!$D$5:$D$1004,Lançamentos!$C$5:$C$1004,$A44,Lançamentos!$G$5:$G$1004,DATE($B$2,1,1)))</f>
        <v/>
      </c>
      <c r="C44" s="12">
        <f>IF($A44="","",SUMIFS(Lançamentos!$D$5:$D$1004,Lançamentos!$C$5:$C$1004,$A44,Lançamentos!$G$5:$G$1004,DATE($B$2,2,1)))</f>
        <v/>
      </c>
      <c r="D44" s="12">
        <f>IF($A44="","",SUMIFS(Lançamentos!$D$5:$D$1004,Lançamentos!$C$5:$C$1004,$A44,Lançamentos!$G$5:$G$1004,DATE($B$2,3,1)))</f>
        <v/>
      </c>
      <c r="E44" s="12">
        <f>IF($A44="","",SUMIFS(Lançamentos!$D$5:$D$1004,Lançamentos!$C$5:$C$1004,$A44,Lançamentos!$G$5:$G$1004,DATE($B$2,4,1)))</f>
        <v/>
      </c>
      <c r="F44" s="12">
        <f>IF($A44="","",SUMIFS(Lançamentos!$D$5:$D$1004,Lançamentos!$C$5:$C$1004,$A44,Lançamentos!$G$5:$G$1004,DATE($B$2,5,1)))</f>
        <v/>
      </c>
      <c r="G44" s="12">
        <f>IF($A44="","",SUMIFS(Lançamentos!$D$5:$D$1004,Lançamentos!$C$5:$C$1004,$A44,Lançamentos!$G$5:$G$1004,DATE($B$2,6,1)))</f>
        <v/>
      </c>
      <c r="H44" s="12">
        <f>IF($A44="","",SUMIFS(Lançamentos!$D$5:$D$1004,Lançamentos!$C$5:$C$1004,$A44,Lançamentos!$G$5:$G$1004,DATE($B$2,7,1)))</f>
        <v/>
      </c>
      <c r="I44" s="12">
        <f>IF($A44="","",SUMIFS(Lançamentos!$D$5:$D$1004,Lançamentos!$C$5:$C$1004,$A44,Lançamentos!$G$5:$G$1004,DATE($B$2,8,1)))</f>
        <v/>
      </c>
      <c r="J44" s="12">
        <f>IF($A44="","",SUMIFS(Lançamentos!$D$5:$D$1004,Lançamentos!$C$5:$C$1004,$A44,Lançamentos!$G$5:$G$1004,DATE($B$2,9,1)))</f>
        <v/>
      </c>
      <c r="K44" s="12">
        <f>IF($A44="","",SUMIFS(Lançamentos!$D$5:$D$1004,Lançamentos!$C$5:$C$1004,$A44,Lançamentos!$G$5:$G$1004,DATE($B$2,10,1)))</f>
        <v/>
      </c>
      <c r="L44" s="12">
        <f>IF($A44="","",SUMIFS(Lançamentos!$D$5:$D$1004,Lançamentos!$C$5:$C$1004,$A44,Lançamentos!$G$5:$G$1004,DATE($B$2,11,1)))</f>
        <v/>
      </c>
      <c r="M44" s="12">
        <f>IF($A44="","",SUMIFS(Lançamentos!$D$5:$D$1004,Lançamentos!$C$5:$C$1004,$A44,Lançamentos!$G$5:$G$1004,DATE($B$2,12,1)))</f>
        <v/>
      </c>
      <c r="N44" s="13">
        <f>IF($A44="","",SUM(B44:M44))</f>
        <v/>
      </c>
      <c r="O44" s="12">
        <f>IF(OR($A44="",$N$10=0),"",N44/$N$10)</f>
        <v/>
      </c>
      <c r="P44" s="12">
        <f>IF($A44="","",Categorias!$C$35)</f>
        <v/>
      </c>
      <c r="Q44" s="12">
        <f>IF(OR($A44="",O44="",P44=""),"",O44-P44)</f>
        <v/>
      </c>
    </row>
    <row r="45">
      <c r="A45" s="20">
        <f>IF(Categorias!$A$36="","",Categorias!$A$36)</f>
        <v/>
      </c>
      <c r="B45" s="12">
        <f>IF($A45="","",SUMIFS(Lançamentos!$D$5:$D$1004,Lançamentos!$C$5:$C$1004,$A45,Lançamentos!$G$5:$G$1004,DATE($B$2,1,1)))</f>
        <v/>
      </c>
      <c r="C45" s="12">
        <f>IF($A45="","",SUMIFS(Lançamentos!$D$5:$D$1004,Lançamentos!$C$5:$C$1004,$A45,Lançamentos!$G$5:$G$1004,DATE($B$2,2,1)))</f>
        <v/>
      </c>
      <c r="D45" s="12">
        <f>IF($A45="","",SUMIFS(Lançamentos!$D$5:$D$1004,Lançamentos!$C$5:$C$1004,$A45,Lançamentos!$G$5:$G$1004,DATE($B$2,3,1)))</f>
        <v/>
      </c>
      <c r="E45" s="12">
        <f>IF($A45="","",SUMIFS(Lançamentos!$D$5:$D$1004,Lançamentos!$C$5:$C$1004,$A45,Lançamentos!$G$5:$G$1004,DATE($B$2,4,1)))</f>
        <v/>
      </c>
      <c r="F45" s="12">
        <f>IF($A45="","",SUMIFS(Lançamentos!$D$5:$D$1004,Lançamentos!$C$5:$C$1004,$A45,Lançamentos!$G$5:$G$1004,DATE($B$2,5,1)))</f>
        <v/>
      </c>
      <c r="G45" s="12">
        <f>IF($A45="","",SUMIFS(Lançamentos!$D$5:$D$1004,Lançamentos!$C$5:$C$1004,$A45,Lançamentos!$G$5:$G$1004,DATE($B$2,6,1)))</f>
        <v/>
      </c>
      <c r="H45" s="12">
        <f>IF($A45="","",SUMIFS(Lançamentos!$D$5:$D$1004,Lançamentos!$C$5:$C$1004,$A45,Lançamentos!$G$5:$G$1004,DATE($B$2,7,1)))</f>
        <v/>
      </c>
      <c r="I45" s="12">
        <f>IF($A45="","",SUMIFS(Lançamentos!$D$5:$D$1004,Lançamentos!$C$5:$C$1004,$A45,Lançamentos!$G$5:$G$1004,DATE($B$2,8,1)))</f>
        <v/>
      </c>
      <c r="J45" s="12">
        <f>IF($A45="","",SUMIFS(Lançamentos!$D$5:$D$1004,Lançamentos!$C$5:$C$1004,$A45,Lançamentos!$G$5:$G$1004,DATE($B$2,9,1)))</f>
        <v/>
      </c>
      <c r="K45" s="12">
        <f>IF($A45="","",SUMIFS(Lançamentos!$D$5:$D$1004,Lançamentos!$C$5:$C$1004,$A45,Lançamentos!$G$5:$G$1004,DATE($B$2,10,1)))</f>
        <v/>
      </c>
      <c r="L45" s="12">
        <f>IF($A45="","",SUMIFS(Lançamentos!$D$5:$D$1004,Lançamentos!$C$5:$C$1004,$A45,Lançamentos!$G$5:$G$1004,DATE($B$2,11,1)))</f>
        <v/>
      </c>
      <c r="M45" s="12">
        <f>IF($A45="","",SUMIFS(Lançamentos!$D$5:$D$1004,Lançamentos!$C$5:$C$1004,$A45,Lançamentos!$G$5:$G$1004,DATE($B$2,12,1)))</f>
        <v/>
      </c>
      <c r="N45" s="13">
        <f>IF($A45="","",SUM(B45:M45))</f>
        <v/>
      </c>
      <c r="O45" s="12">
        <f>IF(OR($A45="",$N$10=0),"",N45/$N$10)</f>
        <v/>
      </c>
      <c r="P45" s="12">
        <f>IF($A45="","",Categorias!$C$36)</f>
        <v/>
      </c>
      <c r="Q45" s="12">
        <f>IF(OR($A45="",O45="",P45=""),"",O45-P45)</f>
        <v/>
      </c>
    </row>
    <row r="46">
      <c r="A46" s="20">
        <f>IF(Categorias!$A$37="","",Categorias!$A$37)</f>
        <v/>
      </c>
      <c r="B46" s="12">
        <f>IF($A46="","",SUMIFS(Lançamentos!$D$5:$D$1004,Lançamentos!$C$5:$C$1004,$A46,Lançamentos!$G$5:$G$1004,DATE($B$2,1,1)))</f>
        <v/>
      </c>
      <c r="C46" s="12">
        <f>IF($A46="","",SUMIFS(Lançamentos!$D$5:$D$1004,Lançamentos!$C$5:$C$1004,$A46,Lançamentos!$G$5:$G$1004,DATE($B$2,2,1)))</f>
        <v/>
      </c>
      <c r="D46" s="12">
        <f>IF($A46="","",SUMIFS(Lançamentos!$D$5:$D$1004,Lançamentos!$C$5:$C$1004,$A46,Lançamentos!$G$5:$G$1004,DATE($B$2,3,1)))</f>
        <v/>
      </c>
      <c r="E46" s="12">
        <f>IF($A46="","",SUMIFS(Lançamentos!$D$5:$D$1004,Lançamentos!$C$5:$C$1004,$A46,Lançamentos!$G$5:$G$1004,DATE($B$2,4,1)))</f>
        <v/>
      </c>
      <c r="F46" s="12">
        <f>IF($A46="","",SUMIFS(Lançamentos!$D$5:$D$1004,Lançamentos!$C$5:$C$1004,$A46,Lançamentos!$G$5:$G$1004,DATE($B$2,5,1)))</f>
        <v/>
      </c>
      <c r="G46" s="12">
        <f>IF($A46="","",SUMIFS(Lançamentos!$D$5:$D$1004,Lançamentos!$C$5:$C$1004,$A46,Lançamentos!$G$5:$G$1004,DATE($B$2,6,1)))</f>
        <v/>
      </c>
      <c r="H46" s="12">
        <f>IF($A46="","",SUMIFS(Lançamentos!$D$5:$D$1004,Lançamentos!$C$5:$C$1004,$A46,Lançamentos!$G$5:$G$1004,DATE($B$2,7,1)))</f>
        <v/>
      </c>
      <c r="I46" s="12">
        <f>IF($A46="","",SUMIFS(Lançamentos!$D$5:$D$1004,Lançamentos!$C$5:$C$1004,$A46,Lançamentos!$G$5:$G$1004,DATE($B$2,8,1)))</f>
        <v/>
      </c>
      <c r="J46" s="12">
        <f>IF($A46="","",SUMIFS(Lançamentos!$D$5:$D$1004,Lançamentos!$C$5:$C$1004,$A46,Lançamentos!$G$5:$G$1004,DATE($B$2,9,1)))</f>
        <v/>
      </c>
      <c r="K46" s="12">
        <f>IF($A46="","",SUMIFS(Lançamentos!$D$5:$D$1004,Lançamentos!$C$5:$C$1004,$A46,Lançamentos!$G$5:$G$1004,DATE($B$2,10,1)))</f>
        <v/>
      </c>
      <c r="L46" s="12">
        <f>IF($A46="","",SUMIFS(Lançamentos!$D$5:$D$1004,Lançamentos!$C$5:$C$1004,$A46,Lançamentos!$G$5:$G$1004,DATE($B$2,11,1)))</f>
        <v/>
      </c>
      <c r="M46" s="12">
        <f>IF($A46="","",SUMIFS(Lançamentos!$D$5:$D$1004,Lançamentos!$C$5:$C$1004,$A46,Lançamentos!$G$5:$G$1004,DATE($B$2,12,1)))</f>
        <v/>
      </c>
      <c r="N46" s="13">
        <f>IF($A46="","",SUM(B46:M46))</f>
        <v/>
      </c>
      <c r="O46" s="12">
        <f>IF(OR($A46="",$N$10=0),"",N46/$N$10)</f>
        <v/>
      </c>
      <c r="P46" s="12">
        <f>IF($A46="","",Categorias!$C$37)</f>
        <v/>
      </c>
      <c r="Q46" s="12">
        <f>IF(OR($A46="",O46="",P46=""),"",O46-P46)</f>
        <v/>
      </c>
    </row>
    <row r="47">
      <c r="A47" s="20">
        <f>IF(Categorias!$A$38="","",Categorias!$A$38)</f>
        <v/>
      </c>
      <c r="B47" s="12">
        <f>IF($A47="","",SUMIFS(Lançamentos!$D$5:$D$1004,Lançamentos!$C$5:$C$1004,$A47,Lançamentos!$G$5:$G$1004,DATE($B$2,1,1)))</f>
        <v/>
      </c>
      <c r="C47" s="12">
        <f>IF($A47="","",SUMIFS(Lançamentos!$D$5:$D$1004,Lançamentos!$C$5:$C$1004,$A47,Lançamentos!$G$5:$G$1004,DATE($B$2,2,1)))</f>
        <v/>
      </c>
      <c r="D47" s="12">
        <f>IF($A47="","",SUMIFS(Lançamentos!$D$5:$D$1004,Lançamentos!$C$5:$C$1004,$A47,Lançamentos!$G$5:$G$1004,DATE($B$2,3,1)))</f>
        <v/>
      </c>
      <c r="E47" s="12">
        <f>IF($A47="","",SUMIFS(Lançamentos!$D$5:$D$1004,Lançamentos!$C$5:$C$1004,$A47,Lançamentos!$G$5:$G$1004,DATE($B$2,4,1)))</f>
        <v/>
      </c>
      <c r="F47" s="12">
        <f>IF($A47="","",SUMIFS(Lançamentos!$D$5:$D$1004,Lançamentos!$C$5:$C$1004,$A47,Lançamentos!$G$5:$G$1004,DATE($B$2,5,1)))</f>
        <v/>
      </c>
      <c r="G47" s="12">
        <f>IF($A47="","",SUMIFS(Lançamentos!$D$5:$D$1004,Lançamentos!$C$5:$C$1004,$A47,Lançamentos!$G$5:$G$1004,DATE($B$2,6,1)))</f>
        <v/>
      </c>
      <c r="H47" s="12">
        <f>IF($A47="","",SUMIFS(Lançamentos!$D$5:$D$1004,Lançamentos!$C$5:$C$1004,$A47,Lançamentos!$G$5:$G$1004,DATE($B$2,7,1)))</f>
        <v/>
      </c>
      <c r="I47" s="12">
        <f>IF($A47="","",SUMIFS(Lançamentos!$D$5:$D$1004,Lançamentos!$C$5:$C$1004,$A47,Lançamentos!$G$5:$G$1004,DATE($B$2,8,1)))</f>
        <v/>
      </c>
      <c r="J47" s="12">
        <f>IF($A47="","",SUMIFS(Lançamentos!$D$5:$D$1004,Lançamentos!$C$5:$C$1004,$A47,Lançamentos!$G$5:$G$1004,DATE($B$2,9,1)))</f>
        <v/>
      </c>
      <c r="K47" s="12">
        <f>IF($A47="","",SUMIFS(Lançamentos!$D$5:$D$1004,Lançamentos!$C$5:$C$1004,$A47,Lançamentos!$G$5:$G$1004,DATE($B$2,10,1)))</f>
        <v/>
      </c>
      <c r="L47" s="12">
        <f>IF($A47="","",SUMIFS(Lançamentos!$D$5:$D$1004,Lançamentos!$C$5:$C$1004,$A47,Lançamentos!$G$5:$G$1004,DATE($B$2,11,1)))</f>
        <v/>
      </c>
      <c r="M47" s="12">
        <f>IF($A47="","",SUMIFS(Lançamentos!$D$5:$D$1004,Lançamentos!$C$5:$C$1004,$A47,Lançamentos!$G$5:$G$1004,DATE($B$2,12,1)))</f>
        <v/>
      </c>
      <c r="N47" s="13">
        <f>IF($A47="","",SUM(B47:M47))</f>
        <v/>
      </c>
      <c r="O47" s="12">
        <f>IF(OR($A47="",$N$10=0),"",N47/$N$10)</f>
        <v/>
      </c>
      <c r="P47" s="12">
        <f>IF($A47="","",Categorias!$C$38)</f>
        <v/>
      </c>
      <c r="Q47" s="12">
        <f>IF(OR($A47="",O47="",P47=""),"",O47-P47)</f>
        <v/>
      </c>
    </row>
    <row r="48">
      <c r="A48" s="20">
        <f>IF(Categorias!$A$39="","",Categorias!$A$39)</f>
        <v/>
      </c>
      <c r="B48" s="12">
        <f>IF($A48="","",SUMIFS(Lançamentos!$D$5:$D$1004,Lançamentos!$C$5:$C$1004,$A48,Lançamentos!$G$5:$G$1004,DATE($B$2,1,1)))</f>
        <v/>
      </c>
      <c r="C48" s="12">
        <f>IF($A48="","",SUMIFS(Lançamentos!$D$5:$D$1004,Lançamentos!$C$5:$C$1004,$A48,Lançamentos!$G$5:$G$1004,DATE($B$2,2,1)))</f>
        <v/>
      </c>
      <c r="D48" s="12">
        <f>IF($A48="","",SUMIFS(Lançamentos!$D$5:$D$1004,Lançamentos!$C$5:$C$1004,$A48,Lançamentos!$G$5:$G$1004,DATE($B$2,3,1)))</f>
        <v/>
      </c>
      <c r="E48" s="12">
        <f>IF($A48="","",SUMIFS(Lançamentos!$D$5:$D$1004,Lançamentos!$C$5:$C$1004,$A48,Lançamentos!$G$5:$G$1004,DATE($B$2,4,1)))</f>
        <v/>
      </c>
      <c r="F48" s="12">
        <f>IF($A48="","",SUMIFS(Lançamentos!$D$5:$D$1004,Lançamentos!$C$5:$C$1004,$A48,Lançamentos!$G$5:$G$1004,DATE($B$2,5,1)))</f>
        <v/>
      </c>
      <c r="G48" s="12">
        <f>IF($A48="","",SUMIFS(Lançamentos!$D$5:$D$1004,Lançamentos!$C$5:$C$1004,$A48,Lançamentos!$G$5:$G$1004,DATE($B$2,6,1)))</f>
        <v/>
      </c>
      <c r="H48" s="12">
        <f>IF($A48="","",SUMIFS(Lançamentos!$D$5:$D$1004,Lançamentos!$C$5:$C$1004,$A48,Lançamentos!$G$5:$G$1004,DATE($B$2,7,1)))</f>
        <v/>
      </c>
      <c r="I48" s="12">
        <f>IF($A48="","",SUMIFS(Lançamentos!$D$5:$D$1004,Lançamentos!$C$5:$C$1004,$A48,Lançamentos!$G$5:$G$1004,DATE($B$2,8,1)))</f>
        <v/>
      </c>
      <c r="J48" s="12">
        <f>IF($A48="","",SUMIFS(Lançamentos!$D$5:$D$1004,Lançamentos!$C$5:$C$1004,$A48,Lançamentos!$G$5:$G$1004,DATE($B$2,9,1)))</f>
        <v/>
      </c>
      <c r="K48" s="12">
        <f>IF($A48="","",SUMIFS(Lançamentos!$D$5:$D$1004,Lançamentos!$C$5:$C$1004,$A48,Lançamentos!$G$5:$G$1004,DATE($B$2,10,1)))</f>
        <v/>
      </c>
      <c r="L48" s="12">
        <f>IF($A48="","",SUMIFS(Lançamentos!$D$5:$D$1004,Lançamentos!$C$5:$C$1004,$A48,Lançamentos!$G$5:$G$1004,DATE($B$2,11,1)))</f>
        <v/>
      </c>
      <c r="M48" s="12">
        <f>IF($A48="","",SUMIFS(Lançamentos!$D$5:$D$1004,Lançamentos!$C$5:$C$1004,$A48,Lançamentos!$G$5:$G$1004,DATE($B$2,12,1)))</f>
        <v/>
      </c>
      <c r="N48" s="13">
        <f>IF($A48="","",SUM(B48:M48))</f>
        <v/>
      </c>
      <c r="O48" s="12">
        <f>IF(OR($A48="",$N$10=0),"",N48/$N$10)</f>
        <v/>
      </c>
      <c r="P48" s="12">
        <f>IF($A48="","",Categorias!$C$39)</f>
        <v/>
      </c>
      <c r="Q48" s="12">
        <f>IF(OR($A48="",O48="",P48=""),"",O48-P48)</f>
        <v/>
      </c>
    </row>
    <row r="49">
      <c r="A49" s="20">
        <f>IF(Categorias!$A$40="","",Categorias!$A$40)</f>
        <v/>
      </c>
      <c r="B49" s="12">
        <f>IF($A49="","",SUMIFS(Lançamentos!$D$5:$D$1004,Lançamentos!$C$5:$C$1004,$A49,Lançamentos!$G$5:$G$1004,DATE($B$2,1,1)))</f>
        <v/>
      </c>
      <c r="C49" s="12">
        <f>IF($A49="","",SUMIFS(Lançamentos!$D$5:$D$1004,Lançamentos!$C$5:$C$1004,$A49,Lançamentos!$G$5:$G$1004,DATE($B$2,2,1)))</f>
        <v/>
      </c>
      <c r="D49" s="12">
        <f>IF($A49="","",SUMIFS(Lançamentos!$D$5:$D$1004,Lançamentos!$C$5:$C$1004,$A49,Lançamentos!$G$5:$G$1004,DATE($B$2,3,1)))</f>
        <v/>
      </c>
      <c r="E49" s="12">
        <f>IF($A49="","",SUMIFS(Lançamentos!$D$5:$D$1004,Lançamentos!$C$5:$C$1004,$A49,Lançamentos!$G$5:$G$1004,DATE($B$2,4,1)))</f>
        <v/>
      </c>
      <c r="F49" s="12">
        <f>IF($A49="","",SUMIFS(Lançamentos!$D$5:$D$1004,Lançamentos!$C$5:$C$1004,$A49,Lançamentos!$G$5:$G$1004,DATE($B$2,5,1)))</f>
        <v/>
      </c>
      <c r="G49" s="12">
        <f>IF($A49="","",SUMIFS(Lançamentos!$D$5:$D$1004,Lançamentos!$C$5:$C$1004,$A49,Lançamentos!$G$5:$G$1004,DATE($B$2,6,1)))</f>
        <v/>
      </c>
      <c r="H49" s="12">
        <f>IF($A49="","",SUMIFS(Lançamentos!$D$5:$D$1004,Lançamentos!$C$5:$C$1004,$A49,Lançamentos!$G$5:$G$1004,DATE($B$2,7,1)))</f>
        <v/>
      </c>
      <c r="I49" s="12">
        <f>IF($A49="","",SUMIFS(Lançamentos!$D$5:$D$1004,Lançamentos!$C$5:$C$1004,$A49,Lançamentos!$G$5:$G$1004,DATE($B$2,8,1)))</f>
        <v/>
      </c>
      <c r="J49" s="12">
        <f>IF($A49="","",SUMIFS(Lançamentos!$D$5:$D$1004,Lançamentos!$C$5:$C$1004,$A49,Lançamentos!$G$5:$G$1004,DATE($B$2,9,1)))</f>
        <v/>
      </c>
      <c r="K49" s="12">
        <f>IF($A49="","",SUMIFS(Lançamentos!$D$5:$D$1004,Lançamentos!$C$5:$C$1004,$A49,Lançamentos!$G$5:$G$1004,DATE($B$2,10,1)))</f>
        <v/>
      </c>
      <c r="L49" s="12">
        <f>IF($A49="","",SUMIFS(Lançamentos!$D$5:$D$1004,Lançamentos!$C$5:$C$1004,$A49,Lançamentos!$G$5:$G$1004,DATE($B$2,11,1)))</f>
        <v/>
      </c>
      <c r="M49" s="12">
        <f>IF($A49="","",SUMIFS(Lançamentos!$D$5:$D$1004,Lançamentos!$C$5:$C$1004,$A49,Lançamentos!$G$5:$G$1004,DATE($B$2,12,1)))</f>
        <v/>
      </c>
      <c r="N49" s="13">
        <f>IF($A49="","",SUM(B49:M49))</f>
        <v/>
      </c>
      <c r="O49" s="12">
        <f>IF(OR($A49="",$N$10=0),"",N49/$N$10)</f>
        <v/>
      </c>
      <c r="P49" s="12">
        <f>IF($A49="","",Categorias!$C$40)</f>
        <v/>
      </c>
      <c r="Q49" s="12">
        <f>IF(OR($A49="",O49="",P49=""),"",O49-P49)</f>
        <v/>
      </c>
    </row>
    <row r="51">
      <c r="A51" s="9" t="inlineStr">
        <is>
          <t>Média mensal considera só os meses do ano com algum lançamento. Em vermelho: despesa com média acima do orçamento.</t>
        </is>
      </c>
    </row>
  </sheetData>
  <conditionalFormatting sqref="B7:N7">
    <cfRule type="cellIs" priority="1" operator="lessThan" dxfId="0">
      <formula>0</formula>
    </cfRule>
  </conditionalFormatting>
  <conditionalFormatting sqref="Q14:Q49">
    <cfRule type="expression" priority="2" dxfId="0">
      <formula>AND(ISNUMBER(Q14),INDEX(Categorias!$B$5:$B$40,ROW()-13)="Despesa",Q14&gt;0)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0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4" customWidth="1" min="2" max="2"/>
    <col width="26" customWidth="1" min="3" max="3"/>
    <col width="14" customWidth="1" min="4" max="4"/>
    <col width="20" customWidth="1" min="5" max="5"/>
    <col width="11" customWidth="1" min="6" max="6"/>
    <col width="11" customWidth="1" min="7" max="7"/>
  </cols>
  <sheetData>
    <row r="1">
      <c r="A1" s="6" t="inlineStr">
        <is>
          <t>Lançamentos</t>
        </is>
      </c>
    </row>
    <row r="2">
      <c r="A2" s="9" t="inlineStr">
        <is>
          <t>Uma linha por entrada ou saída. Valores sempre positivos. As colunas Tipo e Mês se preenchem sozinhas.</t>
        </is>
      </c>
    </row>
    <row r="4">
      <c r="A4" s="10" t="inlineStr">
        <is>
          <t>Data</t>
        </is>
      </c>
      <c r="B4" s="10" t="inlineStr">
        <is>
          <t>Descrição</t>
        </is>
      </c>
      <c r="C4" s="10" t="inlineStr">
        <is>
          <t>Categoria</t>
        </is>
      </c>
      <c r="D4" s="10" t="inlineStr">
        <is>
          <t>Valor (R$)</t>
        </is>
      </c>
      <c r="E4" s="10" t="inlineStr">
        <is>
          <t>Forma de pagamento</t>
        </is>
      </c>
      <c r="F4" s="10" t="inlineStr">
        <is>
          <t>Tipo</t>
        </is>
      </c>
      <c r="G4" s="10" t="inlineStr">
        <is>
          <t>Mês</t>
        </is>
      </c>
    </row>
    <row r="5">
      <c r="A5" s="21" t="n">
        <v>46300</v>
      </c>
      <c r="B5" s="22" t="inlineStr">
        <is>
          <t>Salário outubro</t>
        </is>
      </c>
      <c r="C5" s="22" t="inlineStr">
        <is>
          <t>Salário</t>
        </is>
      </c>
      <c r="D5" s="23" t="n">
        <v>3500</v>
      </c>
      <c r="E5" s="22" t="inlineStr">
        <is>
          <t>Transferência</t>
        </is>
      </c>
      <c r="F5" s="17">
        <f>IF(C5="","",IFERROR(INDEX(Categorias!$B$5:$B$40,MATCH(C5,Categorias!$A$5:$A$40,0)),"Categoria?"))</f>
        <v/>
      </c>
      <c r="G5" s="24">
        <f>IF(A5="","",DATE(YEAR(A5),MONTH(A5),1))</f>
        <v/>
      </c>
    </row>
    <row r="6">
      <c r="A6" s="21" t="n">
        <v>46301</v>
      </c>
      <c r="B6" s="22" t="inlineStr">
        <is>
          <t>Aluguel</t>
        </is>
      </c>
      <c r="C6" s="22" t="inlineStr">
        <is>
          <t>Moradia</t>
        </is>
      </c>
      <c r="D6" s="23" t="n">
        <v>1200</v>
      </c>
      <c r="E6" s="22" t="inlineStr">
        <is>
          <t>Pix</t>
        </is>
      </c>
      <c r="F6" s="17">
        <f>IF(C6="","",IFERROR(INDEX(Categorias!$B$5:$B$40,MATCH(C6,Categorias!$A$5:$A$40,0)),"Categoria?"))</f>
        <v/>
      </c>
      <c r="G6" s="24">
        <f>IF(A6="","",DATE(YEAR(A6),MONTH(A6),1))</f>
        <v/>
      </c>
    </row>
    <row r="7">
      <c r="A7" s="21" t="n">
        <v>46303</v>
      </c>
      <c r="B7" s="22" t="inlineStr">
        <is>
          <t>Mercado do mês</t>
        </is>
      </c>
      <c r="C7" s="22" t="inlineStr">
        <is>
          <t>Mercado</t>
        </is>
      </c>
      <c r="D7" s="23" t="n">
        <v>520.4</v>
      </c>
      <c r="E7" s="22" t="inlineStr">
        <is>
          <t>Débito</t>
        </is>
      </c>
      <c r="F7" s="17">
        <f>IF(C7="","",IFERROR(INDEX(Categorias!$B$5:$B$40,MATCH(C7,Categorias!$A$5:$A$40,0)),"Categoria?"))</f>
        <v/>
      </c>
      <c r="G7" s="24">
        <f>IF(A7="","",DATE(YEAR(A7),MONTH(A7),1))</f>
        <v/>
      </c>
    </row>
    <row r="8">
      <c r="A8" s="21" t="n">
        <v>46305</v>
      </c>
      <c r="B8" s="22" t="inlineStr">
        <is>
          <t>Conta de luz</t>
        </is>
      </c>
      <c r="C8" s="22" t="inlineStr">
        <is>
          <t>Contas da casa</t>
        </is>
      </c>
      <c r="D8" s="23" t="n">
        <v>148.9</v>
      </c>
      <c r="E8" s="22" t="inlineStr">
        <is>
          <t>Boleto</t>
        </is>
      </c>
      <c r="F8" s="17">
        <f>IF(C8="","",IFERROR(INDEX(Categorias!$B$5:$B$40,MATCH(C8,Categorias!$A$5:$A$40,0)),"Categoria?"))</f>
        <v/>
      </c>
      <c r="G8" s="24">
        <f>IF(A8="","",DATE(YEAR(A8),MONTH(A8),1))</f>
        <v/>
      </c>
    </row>
    <row r="9">
      <c r="A9" s="21" t="n">
        <v>46307</v>
      </c>
      <c r="B9" s="22" t="inlineStr">
        <is>
          <t>Aplicativo de transporte</t>
        </is>
      </c>
      <c r="C9" s="22" t="inlineStr">
        <is>
          <t>Transporte</t>
        </is>
      </c>
      <c r="D9" s="23" t="n">
        <v>63.5</v>
      </c>
      <c r="E9" s="22" t="inlineStr">
        <is>
          <t>Crédito</t>
        </is>
      </c>
      <c r="F9" s="17">
        <f>IF(C9="","",IFERROR(INDEX(Categorias!$B$5:$B$40,MATCH(C9,Categorias!$A$5:$A$40,0)),"Categoria?"))</f>
        <v/>
      </c>
      <c r="G9" s="24">
        <f>IF(A9="","",DATE(YEAR(A9),MONTH(A9),1))</f>
        <v/>
      </c>
    </row>
    <row r="10">
      <c r="A10" s="21" t="n">
        <v>46310</v>
      </c>
      <c r="B10" s="22" t="inlineStr">
        <is>
          <t>Caixinha da reserva</t>
        </is>
      </c>
      <c r="C10" s="22" t="inlineStr">
        <is>
          <t>Investimentos e reserva</t>
        </is>
      </c>
      <c r="D10" s="23" t="n">
        <v>300</v>
      </c>
      <c r="E10" s="22" t="inlineStr">
        <is>
          <t>Pix</t>
        </is>
      </c>
      <c r="F10" s="17">
        <f>IF(C10="","",IFERROR(INDEX(Categorias!$B$5:$B$40,MATCH(C10,Categorias!$A$5:$A$40,0)),"Categoria?"))</f>
        <v/>
      </c>
      <c r="G10" s="24">
        <f>IF(A10="","",DATE(YEAR(A10),MONTH(A10),1))</f>
        <v/>
      </c>
    </row>
    <row r="11">
      <c r="A11" s="25" t="n"/>
      <c r="B11" s="26" t="n"/>
      <c r="C11" s="26" t="n"/>
      <c r="D11" s="27" t="n"/>
      <c r="E11" s="26" t="n"/>
      <c r="F11" s="17">
        <f>IF(C11="","",IFERROR(INDEX(Categorias!$B$5:$B$40,MATCH(C11,Categorias!$A$5:$A$40,0)),"Categoria?"))</f>
        <v/>
      </c>
      <c r="G11" s="24">
        <f>IF(A11="","",DATE(YEAR(A11),MONTH(A11),1))</f>
        <v/>
      </c>
    </row>
    <row r="12">
      <c r="A12" s="25" t="n"/>
      <c r="B12" s="26" t="n"/>
      <c r="C12" s="26" t="n"/>
      <c r="D12" s="27" t="n"/>
      <c r="E12" s="26" t="n"/>
      <c r="F12" s="17">
        <f>IF(C12="","",IFERROR(INDEX(Categorias!$B$5:$B$40,MATCH(C12,Categorias!$A$5:$A$40,0)),"Categoria?"))</f>
        <v/>
      </c>
      <c r="G12" s="24">
        <f>IF(A12="","",DATE(YEAR(A12),MONTH(A12),1))</f>
        <v/>
      </c>
    </row>
    <row r="13">
      <c r="A13" s="25" t="n"/>
      <c r="B13" s="26" t="n"/>
      <c r="C13" s="26" t="n"/>
      <c r="D13" s="27" t="n"/>
      <c r="E13" s="26" t="n"/>
      <c r="F13" s="17">
        <f>IF(C13="","",IFERROR(INDEX(Categorias!$B$5:$B$40,MATCH(C13,Categorias!$A$5:$A$40,0)),"Categoria?"))</f>
        <v/>
      </c>
      <c r="G13" s="24">
        <f>IF(A13="","",DATE(YEAR(A13),MONTH(A13),1))</f>
        <v/>
      </c>
    </row>
    <row r="14">
      <c r="A14" s="25" t="n"/>
      <c r="B14" s="26" t="n"/>
      <c r="C14" s="26" t="n"/>
      <c r="D14" s="27" t="n"/>
      <c r="E14" s="26" t="n"/>
      <c r="F14" s="17">
        <f>IF(C14="","",IFERROR(INDEX(Categorias!$B$5:$B$40,MATCH(C14,Categorias!$A$5:$A$40,0)),"Categoria?"))</f>
        <v/>
      </c>
      <c r="G14" s="24">
        <f>IF(A14="","",DATE(YEAR(A14),MONTH(A14),1))</f>
        <v/>
      </c>
    </row>
    <row r="15">
      <c r="A15" s="25" t="n"/>
      <c r="B15" s="26" t="n"/>
      <c r="C15" s="26" t="n"/>
      <c r="D15" s="27" t="n"/>
      <c r="E15" s="26" t="n"/>
      <c r="F15" s="17">
        <f>IF(C15="","",IFERROR(INDEX(Categorias!$B$5:$B$40,MATCH(C15,Categorias!$A$5:$A$40,0)),"Categoria?"))</f>
        <v/>
      </c>
      <c r="G15" s="24">
        <f>IF(A15="","",DATE(YEAR(A15),MONTH(A15),1))</f>
        <v/>
      </c>
    </row>
    <row r="16">
      <c r="A16" s="25" t="n"/>
      <c r="B16" s="26" t="n"/>
      <c r="C16" s="26" t="n"/>
      <c r="D16" s="27" t="n"/>
      <c r="E16" s="26" t="n"/>
      <c r="F16" s="17">
        <f>IF(C16="","",IFERROR(INDEX(Categorias!$B$5:$B$40,MATCH(C16,Categorias!$A$5:$A$40,0)),"Categoria?"))</f>
        <v/>
      </c>
      <c r="G16" s="24">
        <f>IF(A16="","",DATE(YEAR(A16),MONTH(A16),1))</f>
        <v/>
      </c>
    </row>
    <row r="17">
      <c r="A17" s="25" t="n"/>
      <c r="B17" s="26" t="n"/>
      <c r="C17" s="26" t="n"/>
      <c r="D17" s="27" t="n"/>
      <c r="E17" s="26" t="n"/>
      <c r="F17" s="17">
        <f>IF(C17="","",IFERROR(INDEX(Categorias!$B$5:$B$40,MATCH(C17,Categorias!$A$5:$A$40,0)),"Categoria?"))</f>
        <v/>
      </c>
      <c r="G17" s="24">
        <f>IF(A17="","",DATE(YEAR(A17),MONTH(A17),1))</f>
        <v/>
      </c>
    </row>
    <row r="18">
      <c r="A18" s="25" t="n"/>
      <c r="B18" s="26" t="n"/>
      <c r="C18" s="26" t="n"/>
      <c r="D18" s="27" t="n"/>
      <c r="E18" s="26" t="n"/>
      <c r="F18" s="17">
        <f>IF(C18="","",IFERROR(INDEX(Categorias!$B$5:$B$40,MATCH(C18,Categorias!$A$5:$A$40,0)),"Categoria?"))</f>
        <v/>
      </c>
      <c r="G18" s="24">
        <f>IF(A18="","",DATE(YEAR(A18),MONTH(A18),1))</f>
        <v/>
      </c>
    </row>
    <row r="19">
      <c r="A19" s="25" t="n"/>
      <c r="B19" s="26" t="n"/>
      <c r="C19" s="26" t="n"/>
      <c r="D19" s="27" t="n"/>
      <c r="E19" s="26" t="n"/>
      <c r="F19" s="17">
        <f>IF(C19="","",IFERROR(INDEX(Categorias!$B$5:$B$40,MATCH(C19,Categorias!$A$5:$A$40,0)),"Categoria?"))</f>
        <v/>
      </c>
      <c r="G19" s="24">
        <f>IF(A19="","",DATE(YEAR(A19),MONTH(A19),1))</f>
        <v/>
      </c>
    </row>
    <row r="20">
      <c r="A20" s="25" t="n"/>
      <c r="B20" s="26" t="n"/>
      <c r="C20" s="26" t="n"/>
      <c r="D20" s="27" t="n"/>
      <c r="E20" s="26" t="n"/>
      <c r="F20" s="17">
        <f>IF(C20="","",IFERROR(INDEX(Categorias!$B$5:$B$40,MATCH(C20,Categorias!$A$5:$A$40,0)),"Categoria?"))</f>
        <v/>
      </c>
      <c r="G20" s="24">
        <f>IF(A20="","",DATE(YEAR(A20),MONTH(A20),1))</f>
        <v/>
      </c>
    </row>
    <row r="21">
      <c r="A21" s="25" t="n"/>
      <c r="B21" s="26" t="n"/>
      <c r="C21" s="26" t="n"/>
      <c r="D21" s="27" t="n"/>
      <c r="E21" s="26" t="n"/>
      <c r="F21" s="17">
        <f>IF(C21="","",IFERROR(INDEX(Categorias!$B$5:$B$40,MATCH(C21,Categorias!$A$5:$A$40,0)),"Categoria?"))</f>
        <v/>
      </c>
      <c r="G21" s="24">
        <f>IF(A21="","",DATE(YEAR(A21),MONTH(A21),1))</f>
        <v/>
      </c>
    </row>
    <row r="22">
      <c r="A22" s="25" t="n"/>
      <c r="B22" s="26" t="n"/>
      <c r="C22" s="26" t="n"/>
      <c r="D22" s="27" t="n"/>
      <c r="E22" s="26" t="n"/>
      <c r="F22" s="17">
        <f>IF(C22="","",IFERROR(INDEX(Categorias!$B$5:$B$40,MATCH(C22,Categorias!$A$5:$A$40,0)),"Categoria?"))</f>
        <v/>
      </c>
      <c r="G22" s="24">
        <f>IF(A22="","",DATE(YEAR(A22),MONTH(A22),1))</f>
        <v/>
      </c>
    </row>
    <row r="23">
      <c r="A23" s="25" t="n"/>
      <c r="B23" s="26" t="n"/>
      <c r="C23" s="26" t="n"/>
      <c r="D23" s="27" t="n"/>
      <c r="E23" s="26" t="n"/>
      <c r="F23" s="17">
        <f>IF(C23="","",IFERROR(INDEX(Categorias!$B$5:$B$40,MATCH(C23,Categorias!$A$5:$A$40,0)),"Categoria?"))</f>
        <v/>
      </c>
      <c r="G23" s="24">
        <f>IF(A23="","",DATE(YEAR(A23),MONTH(A23),1))</f>
        <v/>
      </c>
    </row>
    <row r="24">
      <c r="A24" s="25" t="n"/>
      <c r="B24" s="26" t="n"/>
      <c r="C24" s="26" t="n"/>
      <c r="D24" s="27" t="n"/>
      <c r="E24" s="26" t="n"/>
      <c r="F24" s="17">
        <f>IF(C24="","",IFERROR(INDEX(Categorias!$B$5:$B$40,MATCH(C24,Categorias!$A$5:$A$40,0)),"Categoria?"))</f>
        <v/>
      </c>
      <c r="G24" s="24">
        <f>IF(A24="","",DATE(YEAR(A24),MONTH(A24),1))</f>
        <v/>
      </c>
    </row>
    <row r="25">
      <c r="A25" s="25" t="n"/>
      <c r="B25" s="26" t="n"/>
      <c r="C25" s="26" t="n"/>
      <c r="D25" s="27" t="n"/>
      <c r="E25" s="26" t="n"/>
      <c r="F25" s="17">
        <f>IF(C25="","",IFERROR(INDEX(Categorias!$B$5:$B$40,MATCH(C25,Categorias!$A$5:$A$40,0)),"Categoria?"))</f>
        <v/>
      </c>
      <c r="G25" s="24">
        <f>IF(A25="","",DATE(YEAR(A25),MONTH(A25),1))</f>
        <v/>
      </c>
    </row>
    <row r="26">
      <c r="A26" s="25" t="n"/>
      <c r="B26" s="26" t="n"/>
      <c r="C26" s="26" t="n"/>
      <c r="D26" s="27" t="n"/>
      <c r="E26" s="26" t="n"/>
      <c r="F26" s="17">
        <f>IF(C26="","",IFERROR(INDEX(Categorias!$B$5:$B$40,MATCH(C26,Categorias!$A$5:$A$40,0)),"Categoria?"))</f>
        <v/>
      </c>
      <c r="G26" s="24">
        <f>IF(A26="","",DATE(YEAR(A26),MONTH(A26),1))</f>
        <v/>
      </c>
    </row>
    <row r="27">
      <c r="A27" s="25" t="n"/>
      <c r="B27" s="26" t="n"/>
      <c r="C27" s="26" t="n"/>
      <c r="D27" s="27" t="n"/>
      <c r="E27" s="26" t="n"/>
      <c r="F27" s="17">
        <f>IF(C27="","",IFERROR(INDEX(Categorias!$B$5:$B$40,MATCH(C27,Categorias!$A$5:$A$40,0)),"Categoria?"))</f>
        <v/>
      </c>
      <c r="G27" s="24">
        <f>IF(A27="","",DATE(YEAR(A27),MONTH(A27),1))</f>
        <v/>
      </c>
    </row>
    <row r="28">
      <c r="A28" s="25" t="n"/>
      <c r="B28" s="26" t="n"/>
      <c r="C28" s="26" t="n"/>
      <c r="D28" s="27" t="n"/>
      <c r="E28" s="26" t="n"/>
      <c r="F28" s="17">
        <f>IF(C28="","",IFERROR(INDEX(Categorias!$B$5:$B$40,MATCH(C28,Categorias!$A$5:$A$40,0)),"Categoria?"))</f>
        <v/>
      </c>
      <c r="G28" s="24">
        <f>IF(A28="","",DATE(YEAR(A28),MONTH(A28),1))</f>
        <v/>
      </c>
    </row>
    <row r="29">
      <c r="A29" s="25" t="n"/>
      <c r="B29" s="26" t="n"/>
      <c r="C29" s="26" t="n"/>
      <c r="D29" s="27" t="n"/>
      <c r="E29" s="26" t="n"/>
      <c r="F29" s="17">
        <f>IF(C29="","",IFERROR(INDEX(Categorias!$B$5:$B$40,MATCH(C29,Categorias!$A$5:$A$40,0)),"Categoria?"))</f>
        <v/>
      </c>
      <c r="G29" s="24">
        <f>IF(A29="","",DATE(YEAR(A29),MONTH(A29),1))</f>
        <v/>
      </c>
    </row>
    <row r="30">
      <c r="A30" s="25" t="n"/>
      <c r="B30" s="26" t="n"/>
      <c r="C30" s="26" t="n"/>
      <c r="D30" s="27" t="n"/>
      <c r="E30" s="26" t="n"/>
      <c r="F30" s="17">
        <f>IF(C30="","",IFERROR(INDEX(Categorias!$B$5:$B$40,MATCH(C30,Categorias!$A$5:$A$40,0)),"Categoria?"))</f>
        <v/>
      </c>
      <c r="G30" s="24">
        <f>IF(A30="","",DATE(YEAR(A30),MONTH(A30),1))</f>
        <v/>
      </c>
    </row>
    <row r="31">
      <c r="A31" s="25" t="n"/>
      <c r="B31" s="26" t="n"/>
      <c r="C31" s="26" t="n"/>
      <c r="D31" s="27" t="n"/>
      <c r="E31" s="26" t="n"/>
      <c r="F31" s="17">
        <f>IF(C31="","",IFERROR(INDEX(Categorias!$B$5:$B$40,MATCH(C31,Categorias!$A$5:$A$40,0)),"Categoria?"))</f>
        <v/>
      </c>
      <c r="G31" s="24">
        <f>IF(A31="","",DATE(YEAR(A31),MONTH(A31),1))</f>
        <v/>
      </c>
    </row>
    <row r="32">
      <c r="A32" s="25" t="n"/>
      <c r="B32" s="26" t="n"/>
      <c r="C32" s="26" t="n"/>
      <c r="D32" s="27" t="n"/>
      <c r="E32" s="26" t="n"/>
      <c r="F32" s="17">
        <f>IF(C32="","",IFERROR(INDEX(Categorias!$B$5:$B$40,MATCH(C32,Categorias!$A$5:$A$40,0)),"Categoria?"))</f>
        <v/>
      </c>
      <c r="G32" s="24">
        <f>IF(A32="","",DATE(YEAR(A32),MONTH(A32),1))</f>
        <v/>
      </c>
    </row>
    <row r="33">
      <c r="A33" s="25" t="n"/>
      <c r="B33" s="26" t="n"/>
      <c r="C33" s="26" t="n"/>
      <c r="D33" s="27" t="n"/>
      <c r="E33" s="26" t="n"/>
      <c r="F33" s="17">
        <f>IF(C33="","",IFERROR(INDEX(Categorias!$B$5:$B$40,MATCH(C33,Categorias!$A$5:$A$40,0)),"Categoria?"))</f>
        <v/>
      </c>
      <c r="G33" s="24">
        <f>IF(A33="","",DATE(YEAR(A33),MONTH(A33),1))</f>
        <v/>
      </c>
    </row>
    <row r="34">
      <c r="A34" s="25" t="n"/>
      <c r="B34" s="26" t="n"/>
      <c r="C34" s="26" t="n"/>
      <c r="D34" s="27" t="n"/>
      <c r="E34" s="26" t="n"/>
      <c r="F34" s="17">
        <f>IF(C34="","",IFERROR(INDEX(Categorias!$B$5:$B$40,MATCH(C34,Categorias!$A$5:$A$40,0)),"Categoria?"))</f>
        <v/>
      </c>
      <c r="G34" s="24">
        <f>IF(A34="","",DATE(YEAR(A34),MONTH(A34),1))</f>
        <v/>
      </c>
    </row>
    <row r="35">
      <c r="A35" s="25" t="n"/>
      <c r="B35" s="26" t="n"/>
      <c r="C35" s="26" t="n"/>
      <c r="D35" s="27" t="n"/>
      <c r="E35" s="26" t="n"/>
      <c r="F35" s="17">
        <f>IF(C35="","",IFERROR(INDEX(Categorias!$B$5:$B$40,MATCH(C35,Categorias!$A$5:$A$40,0)),"Categoria?"))</f>
        <v/>
      </c>
      <c r="G35" s="24">
        <f>IF(A35="","",DATE(YEAR(A35),MONTH(A35),1))</f>
        <v/>
      </c>
    </row>
    <row r="36">
      <c r="A36" s="25" t="n"/>
      <c r="B36" s="26" t="n"/>
      <c r="C36" s="26" t="n"/>
      <c r="D36" s="27" t="n"/>
      <c r="E36" s="26" t="n"/>
      <c r="F36" s="17">
        <f>IF(C36="","",IFERROR(INDEX(Categorias!$B$5:$B$40,MATCH(C36,Categorias!$A$5:$A$40,0)),"Categoria?"))</f>
        <v/>
      </c>
      <c r="G36" s="24">
        <f>IF(A36="","",DATE(YEAR(A36),MONTH(A36),1))</f>
        <v/>
      </c>
    </row>
    <row r="37">
      <c r="A37" s="25" t="n"/>
      <c r="B37" s="26" t="n"/>
      <c r="C37" s="26" t="n"/>
      <c r="D37" s="27" t="n"/>
      <c r="E37" s="26" t="n"/>
      <c r="F37" s="17">
        <f>IF(C37="","",IFERROR(INDEX(Categorias!$B$5:$B$40,MATCH(C37,Categorias!$A$5:$A$40,0)),"Categoria?"))</f>
        <v/>
      </c>
      <c r="G37" s="24">
        <f>IF(A37="","",DATE(YEAR(A37),MONTH(A37),1))</f>
        <v/>
      </c>
    </row>
    <row r="38">
      <c r="A38" s="25" t="n"/>
      <c r="B38" s="26" t="n"/>
      <c r="C38" s="26" t="n"/>
      <c r="D38" s="27" t="n"/>
      <c r="E38" s="26" t="n"/>
      <c r="F38" s="17">
        <f>IF(C38="","",IFERROR(INDEX(Categorias!$B$5:$B$40,MATCH(C38,Categorias!$A$5:$A$40,0)),"Categoria?"))</f>
        <v/>
      </c>
      <c r="G38" s="24">
        <f>IF(A38="","",DATE(YEAR(A38),MONTH(A38),1))</f>
        <v/>
      </c>
    </row>
    <row r="39">
      <c r="A39" s="25" t="n"/>
      <c r="B39" s="26" t="n"/>
      <c r="C39" s="26" t="n"/>
      <c r="D39" s="27" t="n"/>
      <c r="E39" s="26" t="n"/>
      <c r="F39" s="17">
        <f>IF(C39="","",IFERROR(INDEX(Categorias!$B$5:$B$40,MATCH(C39,Categorias!$A$5:$A$40,0)),"Categoria?"))</f>
        <v/>
      </c>
      <c r="G39" s="24">
        <f>IF(A39="","",DATE(YEAR(A39),MONTH(A39),1))</f>
        <v/>
      </c>
    </row>
    <row r="40">
      <c r="A40" s="25" t="n"/>
      <c r="B40" s="26" t="n"/>
      <c r="C40" s="26" t="n"/>
      <c r="D40" s="27" t="n"/>
      <c r="E40" s="26" t="n"/>
      <c r="F40" s="17">
        <f>IF(C40="","",IFERROR(INDEX(Categorias!$B$5:$B$40,MATCH(C40,Categorias!$A$5:$A$40,0)),"Categoria?"))</f>
        <v/>
      </c>
      <c r="G40" s="24">
        <f>IF(A40="","",DATE(YEAR(A40),MONTH(A40),1))</f>
        <v/>
      </c>
    </row>
    <row r="41">
      <c r="A41" s="25" t="n"/>
      <c r="B41" s="26" t="n"/>
      <c r="C41" s="26" t="n"/>
      <c r="D41" s="27" t="n"/>
      <c r="E41" s="26" t="n"/>
      <c r="F41" s="17">
        <f>IF(C41="","",IFERROR(INDEX(Categorias!$B$5:$B$40,MATCH(C41,Categorias!$A$5:$A$40,0)),"Categoria?"))</f>
        <v/>
      </c>
      <c r="G41" s="24">
        <f>IF(A41="","",DATE(YEAR(A41),MONTH(A41),1))</f>
        <v/>
      </c>
    </row>
    <row r="42">
      <c r="A42" s="25" t="n"/>
      <c r="B42" s="26" t="n"/>
      <c r="C42" s="26" t="n"/>
      <c r="D42" s="27" t="n"/>
      <c r="E42" s="26" t="n"/>
      <c r="F42" s="17">
        <f>IF(C42="","",IFERROR(INDEX(Categorias!$B$5:$B$40,MATCH(C42,Categorias!$A$5:$A$40,0)),"Categoria?"))</f>
        <v/>
      </c>
      <c r="G42" s="24">
        <f>IF(A42="","",DATE(YEAR(A42),MONTH(A42),1))</f>
        <v/>
      </c>
    </row>
    <row r="43">
      <c r="A43" s="25" t="n"/>
      <c r="B43" s="26" t="n"/>
      <c r="C43" s="26" t="n"/>
      <c r="D43" s="27" t="n"/>
      <c r="E43" s="26" t="n"/>
      <c r="F43" s="17">
        <f>IF(C43="","",IFERROR(INDEX(Categorias!$B$5:$B$40,MATCH(C43,Categorias!$A$5:$A$40,0)),"Categoria?"))</f>
        <v/>
      </c>
      <c r="G43" s="24">
        <f>IF(A43="","",DATE(YEAR(A43),MONTH(A43),1))</f>
        <v/>
      </c>
    </row>
    <row r="44">
      <c r="A44" s="25" t="n"/>
      <c r="B44" s="26" t="n"/>
      <c r="C44" s="26" t="n"/>
      <c r="D44" s="27" t="n"/>
      <c r="E44" s="26" t="n"/>
      <c r="F44" s="17">
        <f>IF(C44="","",IFERROR(INDEX(Categorias!$B$5:$B$40,MATCH(C44,Categorias!$A$5:$A$40,0)),"Categoria?"))</f>
        <v/>
      </c>
      <c r="G44" s="24">
        <f>IF(A44="","",DATE(YEAR(A44),MONTH(A44),1))</f>
        <v/>
      </c>
    </row>
    <row r="45">
      <c r="A45" s="25" t="n"/>
      <c r="B45" s="26" t="n"/>
      <c r="C45" s="26" t="n"/>
      <c r="D45" s="27" t="n"/>
      <c r="E45" s="26" t="n"/>
      <c r="F45" s="17">
        <f>IF(C45="","",IFERROR(INDEX(Categorias!$B$5:$B$40,MATCH(C45,Categorias!$A$5:$A$40,0)),"Categoria?"))</f>
        <v/>
      </c>
      <c r="G45" s="24">
        <f>IF(A45="","",DATE(YEAR(A45),MONTH(A45),1))</f>
        <v/>
      </c>
    </row>
    <row r="46">
      <c r="A46" s="25" t="n"/>
      <c r="B46" s="26" t="n"/>
      <c r="C46" s="26" t="n"/>
      <c r="D46" s="27" t="n"/>
      <c r="E46" s="26" t="n"/>
      <c r="F46" s="17">
        <f>IF(C46="","",IFERROR(INDEX(Categorias!$B$5:$B$40,MATCH(C46,Categorias!$A$5:$A$40,0)),"Categoria?"))</f>
        <v/>
      </c>
      <c r="G46" s="24">
        <f>IF(A46="","",DATE(YEAR(A46),MONTH(A46),1))</f>
        <v/>
      </c>
    </row>
    <row r="47">
      <c r="A47" s="25" t="n"/>
      <c r="B47" s="26" t="n"/>
      <c r="C47" s="26" t="n"/>
      <c r="D47" s="27" t="n"/>
      <c r="E47" s="26" t="n"/>
      <c r="F47" s="17">
        <f>IF(C47="","",IFERROR(INDEX(Categorias!$B$5:$B$40,MATCH(C47,Categorias!$A$5:$A$40,0)),"Categoria?"))</f>
        <v/>
      </c>
      <c r="G47" s="24">
        <f>IF(A47="","",DATE(YEAR(A47),MONTH(A47),1))</f>
        <v/>
      </c>
    </row>
    <row r="48">
      <c r="A48" s="25" t="n"/>
      <c r="B48" s="26" t="n"/>
      <c r="C48" s="26" t="n"/>
      <c r="D48" s="27" t="n"/>
      <c r="E48" s="26" t="n"/>
      <c r="F48" s="17">
        <f>IF(C48="","",IFERROR(INDEX(Categorias!$B$5:$B$40,MATCH(C48,Categorias!$A$5:$A$40,0)),"Categoria?"))</f>
        <v/>
      </c>
      <c r="G48" s="24">
        <f>IF(A48="","",DATE(YEAR(A48),MONTH(A48),1))</f>
        <v/>
      </c>
    </row>
    <row r="49">
      <c r="A49" s="25" t="n"/>
      <c r="B49" s="26" t="n"/>
      <c r="C49" s="26" t="n"/>
      <c r="D49" s="27" t="n"/>
      <c r="E49" s="26" t="n"/>
      <c r="F49" s="17">
        <f>IF(C49="","",IFERROR(INDEX(Categorias!$B$5:$B$40,MATCH(C49,Categorias!$A$5:$A$40,0)),"Categoria?"))</f>
        <v/>
      </c>
      <c r="G49" s="24">
        <f>IF(A49="","",DATE(YEAR(A49),MONTH(A49),1))</f>
        <v/>
      </c>
    </row>
    <row r="50">
      <c r="A50" s="25" t="n"/>
      <c r="B50" s="26" t="n"/>
      <c r="C50" s="26" t="n"/>
      <c r="D50" s="27" t="n"/>
      <c r="E50" s="26" t="n"/>
      <c r="F50" s="17">
        <f>IF(C50="","",IFERROR(INDEX(Categorias!$B$5:$B$40,MATCH(C50,Categorias!$A$5:$A$40,0)),"Categoria?"))</f>
        <v/>
      </c>
      <c r="G50" s="24">
        <f>IF(A50="","",DATE(YEAR(A50),MONTH(A50),1))</f>
        <v/>
      </c>
    </row>
    <row r="51">
      <c r="A51" s="25" t="n"/>
      <c r="B51" s="26" t="n"/>
      <c r="C51" s="26" t="n"/>
      <c r="D51" s="27" t="n"/>
      <c r="E51" s="26" t="n"/>
      <c r="F51" s="17">
        <f>IF(C51="","",IFERROR(INDEX(Categorias!$B$5:$B$40,MATCH(C51,Categorias!$A$5:$A$40,0)),"Categoria?"))</f>
        <v/>
      </c>
      <c r="G51" s="24">
        <f>IF(A51="","",DATE(YEAR(A51),MONTH(A51),1))</f>
        <v/>
      </c>
    </row>
    <row r="52">
      <c r="A52" s="25" t="n"/>
      <c r="B52" s="26" t="n"/>
      <c r="C52" s="26" t="n"/>
      <c r="D52" s="27" t="n"/>
      <c r="E52" s="26" t="n"/>
      <c r="F52" s="17">
        <f>IF(C52="","",IFERROR(INDEX(Categorias!$B$5:$B$40,MATCH(C52,Categorias!$A$5:$A$40,0)),"Categoria?"))</f>
        <v/>
      </c>
      <c r="G52" s="24">
        <f>IF(A52="","",DATE(YEAR(A52),MONTH(A52),1))</f>
        <v/>
      </c>
    </row>
    <row r="53">
      <c r="A53" s="25" t="n"/>
      <c r="B53" s="26" t="n"/>
      <c r="C53" s="26" t="n"/>
      <c r="D53" s="27" t="n"/>
      <c r="E53" s="26" t="n"/>
      <c r="F53" s="17">
        <f>IF(C53="","",IFERROR(INDEX(Categorias!$B$5:$B$40,MATCH(C53,Categorias!$A$5:$A$40,0)),"Categoria?"))</f>
        <v/>
      </c>
      <c r="G53" s="24">
        <f>IF(A53="","",DATE(YEAR(A53),MONTH(A53),1))</f>
        <v/>
      </c>
    </row>
    <row r="54">
      <c r="A54" s="25" t="n"/>
      <c r="B54" s="26" t="n"/>
      <c r="C54" s="26" t="n"/>
      <c r="D54" s="27" t="n"/>
      <c r="E54" s="26" t="n"/>
      <c r="F54" s="17">
        <f>IF(C54="","",IFERROR(INDEX(Categorias!$B$5:$B$40,MATCH(C54,Categorias!$A$5:$A$40,0)),"Categoria?"))</f>
        <v/>
      </c>
      <c r="G54" s="24">
        <f>IF(A54="","",DATE(YEAR(A54),MONTH(A54),1))</f>
        <v/>
      </c>
    </row>
    <row r="55">
      <c r="A55" s="25" t="n"/>
      <c r="B55" s="26" t="n"/>
      <c r="C55" s="26" t="n"/>
      <c r="D55" s="27" t="n"/>
      <c r="E55" s="26" t="n"/>
      <c r="F55" s="17">
        <f>IF(C55="","",IFERROR(INDEX(Categorias!$B$5:$B$40,MATCH(C55,Categorias!$A$5:$A$40,0)),"Categoria?"))</f>
        <v/>
      </c>
      <c r="G55" s="24">
        <f>IF(A55="","",DATE(YEAR(A55),MONTH(A55),1))</f>
        <v/>
      </c>
    </row>
    <row r="56">
      <c r="A56" s="25" t="n"/>
      <c r="B56" s="26" t="n"/>
      <c r="C56" s="26" t="n"/>
      <c r="D56" s="27" t="n"/>
      <c r="E56" s="26" t="n"/>
      <c r="F56" s="17">
        <f>IF(C56="","",IFERROR(INDEX(Categorias!$B$5:$B$40,MATCH(C56,Categorias!$A$5:$A$40,0)),"Categoria?"))</f>
        <v/>
      </c>
      <c r="G56" s="24">
        <f>IF(A56="","",DATE(YEAR(A56),MONTH(A56),1))</f>
        <v/>
      </c>
    </row>
    <row r="57">
      <c r="A57" s="25" t="n"/>
      <c r="B57" s="26" t="n"/>
      <c r="C57" s="26" t="n"/>
      <c r="D57" s="27" t="n"/>
      <c r="E57" s="26" t="n"/>
      <c r="F57" s="17">
        <f>IF(C57="","",IFERROR(INDEX(Categorias!$B$5:$B$40,MATCH(C57,Categorias!$A$5:$A$40,0)),"Categoria?"))</f>
        <v/>
      </c>
      <c r="G57" s="24">
        <f>IF(A57="","",DATE(YEAR(A57),MONTH(A57),1))</f>
        <v/>
      </c>
    </row>
    <row r="58">
      <c r="A58" s="25" t="n"/>
      <c r="B58" s="26" t="n"/>
      <c r="C58" s="26" t="n"/>
      <c r="D58" s="27" t="n"/>
      <c r="E58" s="26" t="n"/>
      <c r="F58" s="17">
        <f>IF(C58="","",IFERROR(INDEX(Categorias!$B$5:$B$40,MATCH(C58,Categorias!$A$5:$A$40,0)),"Categoria?"))</f>
        <v/>
      </c>
      <c r="G58" s="24">
        <f>IF(A58="","",DATE(YEAR(A58),MONTH(A58),1))</f>
        <v/>
      </c>
    </row>
    <row r="59">
      <c r="A59" s="25" t="n"/>
      <c r="B59" s="26" t="n"/>
      <c r="C59" s="26" t="n"/>
      <c r="D59" s="27" t="n"/>
      <c r="E59" s="26" t="n"/>
      <c r="F59" s="17">
        <f>IF(C59="","",IFERROR(INDEX(Categorias!$B$5:$B$40,MATCH(C59,Categorias!$A$5:$A$40,0)),"Categoria?"))</f>
        <v/>
      </c>
      <c r="G59" s="24">
        <f>IF(A59="","",DATE(YEAR(A59),MONTH(A59),1))</f>
        <v/>
      </c>
    </row>
    <row r="60">
      <c r="A60" s="25" t="n"/>
      <c r="B60" s="26" t="n"/>
      <c r="C60" s="26" t="n"/>
      <c r="D60" s="27" t="n"/>
      <c r="E60" s="26" t="n"/>
      <c r="F60" s="17">
        <f>IF(C60="","",IFERROR(INDEX(Categorias!$B$5:$B$40,MATCH(C60,Categorias!$A$5:$A$40,0)),"Categoria?"))</f>
        <v/>
      </c>
      <c r="G60" s="24">
        <f>IF(A60="","",DATE(YEAR(A60),MONTH(A60),1))</f>
        <v/>
      </c>
    </row>
    <row r="61">
      <c r="A61" s="25" t="n"/>
      <c r="B61" s="26" t="n"/>
      <c r="C61" s="26" t="n"/>
      <c r="D61" s="27" t="n"/>
      <c r="E61" s="26" t="n"/>
      <c r="F61" s="17">
        <f>IF(C61="","",IFERROR(INDEX(Categorias!$B$5:$B$40,MATCH(C61,Categorias!$A$5:$A$40,0)),"Categoria?"))</f>
        <v/>
      </c>
      <c r="G61" s="24">
        <f>IF(A61="","",DATE(YEAR(A61),MONTH(A61),1))</f>
        <v/>
      </c>
    </row>
    <row r="62">
      <c r="A62" s="25" t="n"/>
      <c r="B62" s="26" t="n"/>
      <c r="C62" s="26" t="n"/>
      <c r="D62" s="27" t="n"/>
      <c r="E62" s="26" t="n"/>
      <c r="F62" s="17">
        <f>IF(C62="","",IFERROR(INDEX(Categorias!$B$5:$B$40,MATCH(C62,Categorias!$A$5:$A$40,0)),"Categoria?"))</f>
        <v/>
      </c>
      <c r="G62" s="24">
        <f>IF(A62="","",DATE(YEAR(A62),MONTH(A62),1))</f>
        <v/>
      </c>
    </row>
    <row r="63">
      <c r="A63" s="25" t="n"/>
      <c r="B63" s="26" t="n"/>
      <c r="C63" s="26" t="n"/>
      <c r="D63" s="27" t="n"/>
      <c r="E63" s="26" t="n"/>
      <c r="F63" s="17">
        <f>IF(C63="","",IFERROR(INDEX(Categorias!$B$5:$B$40,MATCH(C63,Categorias!$A$5:$A$40,0)),"Categoria?"))</f>
        <v/>
      </c>
      <c r="G63" s="24">
        <f>IF(A63="","",DATE(YEAR(A63),MONTH(A63),1))</f>
        <v/>
      </c>
    </row>
    <row r="64">
      <c r="A64" s="25" t="n"/>
      <c r="B64" s="26" t="n"/>
      <c r="C64" s="26" t="n"/>
      <c r="D64" s="27" t="n"/>
      <c r="E64" s="26" t="n"/>
      <c r="F64" s="17">
        <f>IF(C64="","",IFERROR(INDEX(Categorias!$B$5:$B$40,MATCH(C64,Categorias!$A$5:$A$40,0)),"Categoria?"))</f>
        <v/>
      </c>
      <c r="G64" s="24">
        <f>IF(A64="","",DATE(YEAR(A64),MONTH(A64),1))</f>
        <v/>
      </c>
    </row>
    <row r="65">
      <c r="A65" s="25" t="n"/>
      <c r="B65" s="26" t="n"/>
      <c r="C65" s="26" t="n"/>
      <c r="D65" s="27" t="n"/>
      <c r="E65" s="26" t="n"/>
      <c r="F65" s="17">
        <f>IF(C65="","",IFERROR(INDEX(Categorias!$B$5:$B$40,MATCH(C65,Categorias!$A$5:$A$40,0)),"Categoria?"))</f>
        <v/>
      </c>
      <c r="G65" s="24">
        <f>IF(A65="","",DATE(YEAR(A65),MONTH(A65),1))</f>
        <v/>
      </c>
    </row>
    <row r="66">
      <c r="A66" s="25" t="n"/>
      <c r="B66" s="26" t="n"/>
      <c r="C66" s="26" t="n"/>
      <c r="D66" s="27" t="n"/>
      <c r="E66" s="26" t="n"/>
      <c r="F66" s="17">
        <f>IF(C66="","",IFERROR(INDEX(Categorias!$B$5:$B$40,MATCH(C66,Categorias!$A$5:$A$40,0)),"Categoria?"))</f>
        <v/>
      </c>
      <c r="G66" s="24">
        <f>IF(A66="","",DATE(YEAR(A66),MONTH(A66),1))</f>
        <v/>
      </c>
    </row>
    <row r="67">
      <c r="A67" s="25" t="n"/>
      <c r="B67" s="26" t="n"/>
      <c r="C67" s="26" t="n"/>
      <c r="D67" s="27" t="n"/>
      <c r="E67" s="26" t="n"/>
      <c r="F67" s="17">
        <f>IF(C67="","",IFERROR(INDEX(Categorias!$B$5:$B$40,MATCH(C67,Categorias!$A$5:$A$40,0)),"Categoria?"))</f>
        <v/>
      </c>
      <c r="G67" s="24">
        <f>IF(A67="","",DATE(YEAR(A67),MONTH(A67),1))</f>
        <v/>
      </c>
    </row>
    <row r="68">
      <c r="A68" s="25" t="n"/>
      <c r="B68" s="26" t="n"/>
      <c r="C68" s="26" t="n"/>
      <c r="D68" s="27" t="n"/>
      <c r="E68" s="26" t="n"/>
      <c r="F68" s="17">
        <f>IF(C68="","",IFERROR(INDEX(Categorias!$B$5:$B$40,MATCH(C68,Categorias!$A$5:$A$40,0)),"Categoria?"))</f>
        <v/>
      </c>
      <c r="G68" s="24">
        <f>IF(A68="","",DATE(YEAR(A68),MONTH(A68),1))</f>
        <v/>
      </c>
    </row>
    <row r="69">
      <c r="A69" s="25" t="n"/>
      <c r="B69" s="26" t="n"/>
      <c r="C69" s="26" t="n"/>
      <c r="D69" s="27" t="n"/>
      <c r="E69" s="26" t="n"/>
      <c r="F69" s="17">
        <f>IF(C69="","",IFERROR(INDEX(Categorias!$B$5:$B$40,MATCH(C69,Categorias!$A$5:$A$40,0)),"Categoria?"))</f>
        <v/>
      </c>
      <c r="G69" s="24">
        <f>IF(A69="","",DATE(YEAR(A69),MONTH(A69),1))</f>
        <v/>
      </c>
    </row>
    <row r="70">
      <c r="A70" s="25" t="n"/>
      <c r="B70" s="26" t="n"/>
      <c r="C70" s="26" t="n"/>
      <c r="D70" s="27" t="n"/>
      <c r="E70" s="26" t="n"/>
      <c r="F70" s="17">
        <f>IF(C70="","",IFERROR(INDEX(Categorias!$B$5:$B$40,MATCH(C70,Categorias!$A$5:$A$40,0)),"Categoria?"))</f>
        <v/>
      </c>
      <c r="G70" s="24">
        <f>IF(A70="","",DATE(YEAR(A70),MONTH(A70),1))</f>
        <v/>
      </c>
    </row>
    <row r="71">
      <c r="A71" s="25" t="n"/>
      <c r="B71" s="26" t="n"/>
      <c r="C71" s="26" t="n"/>
      <c r="D71" s="27" t="n"/>
      <c r="E71" s="26" t="n"/>
      <c r="F71" s="17">
        <f>IF(C71="","",IFERROR(INDEX(Categorias!$B$5:$B$40,MATCH(C71,Categorias!$A$5:$A$40,0)),"Categoria?"))</f>
        <v/>
      </c>
      <c r="G71" s="24">
        <f>IF(A71="","",DATE(YEAR(A71),MONTH(A71),1))</f>
        <v/>
      </c>
    </row>
    <row r="72">
      <c r="A72" s="25" t="n"/>
      <c r="B72" s="26" t="n"/>
      <c r="C72" s="26" t="n"/>
      <c r="D72" s="27" t="n"/>
      <c r="E72" s="26" t="n"/>
      <c r="F72" s="17">
        <f>IF(C72="","",IFERROR(INDEX(Categorias!$B$5:$B$40,MATCH(C72,Categorias!$A$5:$A$40,0)),"Categoria?"))</f>
        <v/>
      </c>
      <c r="G72" s="24">
        <f>IF(A72="","",DATE(YEAR(A72),MONTH(A72),1))</f>
        <v/>
      </c>
    </row>
    <row r="73">
      <c r="A73" s="25" t="n"/>
      <c r="B73" s="26" t="n"/>
      <c r="C73" s="26" t="n"/>
      <c r="D73" s="27" t="n"/>
      <c r="E73" s="26" t="n"/>
      <c r="F73" s="17">
        <f>IF(C73="","",IFERROR(INDEX(Categorias!$B$5:$B$40,MATCH(C73,Categorias!$A$5:$A$40,0)),"Categoria?"))</f>
        <v/>
      </c>
      <c r="G73" s="24">
        <f>IF(A73="","",DATE(YEAR(A73),MONTH(A73),1))</f>
        <v/>
      </c>
    </row>
    <row r="74">
      <c r="A74" s="25" t="n"/>
      <c r="B74" s="26" t="n"/>
      <c r="C74" s="26" t="n"/>
      <c r="D74" s="27" t="n"/>
      <c r="E74" s="26" t="n"/>
      <c r="F74" s="17">
        <f>IF(C74="","",IFERROR(INDEX(Categorias!$B$5:$B$40,MATCH(C74,Categorias!$A$5:$A$40,0)),"Categoria?"))</f>
        <v/>
      </c>
      <c r="G74" s="24">
        <f>IF(A74="","",DATE(YEAR(A74),MONTH(A74),1))</f>
        <v/>
      </c>
    </row>
    <row r="75">
      <c r="A75" s="25" t="n"/>
      <c r="B75" s="26" t="n"/>
      <c r="C75" s="26" t="n"/>
      <c r="D75" s="27" t="n"/>
      <c r="E75" s="26" t="n"/>
      <c r="F75" s="17">
        <f>IF(C75="","",IFERROR(INDEX(Categorias!$B$5:$B$40,MATCH(C75,Categorias!$A$5:$A$40,0)),"Categoria?"))</f>
        <v/>
      </c>
      <c r="G75" s="24">
        <f>IF(A75="","",DATE(YEAR(A75),MONTH(A75),1))</f>
        <v/>
      </c>
    </row>
    <row r="76">
      <c r="A76" s="25" t="n"/>
      <c r="B76" s="26" t="n"/>
      <c r="C76" s="26" t="n"/>
      <c r="D76" s="27" t="n"/>
      <c r="E76" s="26" t="n"/>
      <c r="F76" s="17">
        <f>IF(C76="","",IFERROR(INDEX(Categorias!$B$5:$B$40,MATCH(C76,Categorias!$A$5:$A$40,0)),"Categoria?"))</f>
        <v/>
      </c>
      <c r="G76" s="24">
        <f>IF(A76="","",DATE(YEAR(A76),MONTH(A76),1))</f>
        <v/>
      </c>
    </row>
    <row r="77">
      <c r="A77" s="25" t="n"/>
      <c r="B77" s="26" t="n"/>
      <c r="C77" s="26" t="n"/>
      <c r="D77" s="27" t="n"/>
      <c r="E77" s="26" t="n"/>
      <c r="F77" s="17">
        <f>IF(C77="","",IFERROR(INDEX(Categorias!$B$5:$B$40,MATCH(C77,Categorias!$A$5:$A$40,0)),"Categoria?"))</f>
        <v/>
      </c>
      <c r="G77" s="24">
        <f>IF(A77="","",DATE(YEAR(A77),MONTH(A77),1))</f>
        <v/>
      </c>
    </row>
    <row r="78">
      <c r="A78" s="25" t="n"/>
      <c r="B78" s="26" t="n"/>
      <c r="C78" s="26" t="n"/>
      <c r="D78" s="27" t="n"/>
      <c r="E78" s="26" t="n"/>
      <c r="F78" s="17">
        <f>IF(C78="","",IFERROR(INDEX(Categorias!$B$5:$B$40,MATCH(C78,Categorias!$A$5:$A$40,0)),"Categoria?"))</f>
        <v/>
      </c>
      <c r="G78" s="24">
        <f>IF(A78="","",DATE(YEAR(A78),MONTH(A78),1))</f>
        <v/>
      </c>
    </row>
    <row r="79">
      <c r="A79" s="25" t="n"/>
      <c r="B79" s="26" t="n"/>
      <c r="C79" s="26" t="n"/>
      <c r="D79" s="27" t="n"/>
      <c r="E79" s="26" t="n"/>
      <c r="F79" s="17">
        <f>IF(C79="","",IFERROR(INDEX(Categorias!$B$5:$B$40,MATCH(C79,Categorias!$A$5:$A$40,0)),"Categoria?"))</f>
        <v/>
      </c>
      <c r="G79" s="24">
        <f>IF(A79="","",DATE(YEAR(A79),MONTH(A79),1))</f>
        <v/>
      </c>
    </row>
    <row r="80">
      <c r="A80" s="25" t="n"/>
      <c r="B80" s="26" t="n"/>
      <c r="C80" s="26" t="n"/>
      <c r="D80" s="27" t="n"/>
      <c r="E80" s="26" t="n"/>
      <c r="F80" s="17">
        <f>IF(C80="","",IFERROR(INDEX(Categorias!$B$5:$B$40,MATCH(C80,Categorias!$A$5:$A$40,0)),"Categoria?"))</f>
        <v/>
      </c>
      <c r="G80" s="24">
        <f>IF(A80="","",DATE(YEAR(A80),MONTH(A80),1))</f>
        <v/>
      </c>
    </row>
    <row r="81">
      <c r="A81" s="25" t="n"/>
      <c r="B81" s="26" t="n"/>
      <c r="C81" s="26" t="n"/>
      <c r="D81" s="27" t="n"/>
      <c r="E81" s="26" t="n"/>
      <c r="F81" s="17">
        <f>IF(C81="","",IFERROR(INDEX(Categorias!$B$5:$B$40,MATCH(C81,Categorias!$A$5:$A$40,0)),"Categoria?"))</f>
        <v/>
      </c>
      <c r="G81" s="24">
        <f>IF(A81="","",DATE(YEAR(A81),MONTH(A81),1))</f>
        <v/>
      </c>
    </row>
    <row r="82">
      <c r="A82" s="25" t="n"/>
      <c r="B82" s="26" t="n"/>
      <c r="C82" s="26" t="n"/>
      <c r="D82" s="27" t="n"/>
      <c r="E82" s="26" t="n"/>
      <c r="F82" s="17">
        <f>IF(C82="","",IFERROR(INDEX(Categorias!$B$5:$B$40,MATCH(C82,Categorias!$A$5:$A$40,0)),"Categoria?"))</f>
        <v/>
      </c>
      <c r="G82" s="24">
        <f>IF(A82="","",DATE(YEAR(A82),MONTH(A82),1))</f>
        <v/>
      </c>
    </row>
    <row r="83">
      <c r="A83" s="25" t="n"/>
      <c r="B83" s="26" t="n"/>
      <c r="C83" s="26" t="n"/>
      <c r="D83" s="27" t="n"/>
      <c r="E83" s="26" t="n"/>
      <c r="F83" s="17">
        <f>IF(C83="","",IFERROR(INDEX(Categorias!$B$5:$B$40,MATCH(C83,Categorias!$A$5:$A$40,0)),"Categoria?"))</f>
        <v/>
      </c>
      <c r="G83" s="24">
        <f>IF(A83="","",DATE(YEAR(A83),MONTH(A83),1))</f>
        <v/>
      </c>
    </row>
    <row r="84">
      <c r="A84" s="25" t="n"/>
      <c r="B84" s="26" t="n"/>
      <c r="C84" s="26" t="n"/>
      <c r="D84" s="27" t="n"/>
      <c r="E84" s="26" t="n"/>
      <c r="F84" s="17">
        <f>IF(C84="","",IFERROR(INDEX(Categorias!$B$5:$B$40,MATCH(C84,Categorias!$A$5:$A$40,0)),"Categoria?"))</f>
        <v/>
      </c>
      <c r="G84" s="24">
        <f>IF(A84="","",DATE(YEAR(A84),MONTH(A84),1))</f>
        <v/>
      </c>
    </row>
    <row r="85">
      <c r="A85" s="25" t="n"/>
      <c r="B85" s="26" t="n"/>
      <c r="C85" s="26" t="n"/>
      <c r="D85" s="27" t="n"/>
      <c r="E85" s="26" t="n"/>
      <c r="F85" s="17">
        <f>IF(C85="","",IFERROR(INDEX(Categorias!$B$5:$B$40,MATCH(C85,Categorias!$A$5:$A$40,0)),"Categoria?"))</f>
        <v/>
      </c>
      <c r="G85" s="24">
        <f>IF(A85="","",DATE(YEAR(A85),MONTH(A85),1))</f>
        <v/>
      </c>
    </row>
    <row r="86">
      <c r="A86" s="25" t="n"/>
      <c r="B86" s="26" t="n"/>
      <c r="C86" s="26" t="n"/>
      <c r="D86" s="27" t="n"/>
      <c r="E86" s="26" t="n"/>
      <c r="F86" s="17">
        <f>IF(C86="","",IFERROR(INDEX(Categorias!$B$5:$B$40,MATCH(C86,Categorias!$A$5:$A$40,0)),"Categoria?"))</f>
        <v/>
      </c>
      <c r="G86" s="24">
        <f>IF(A86="","",DATE(YEAR(A86),MONTH(A86),1))</f>
        <v/>
      </c>
    </row>
    <row r="87">
      <c r="A87" s="25" t="n"/>
      <c r="B87" s="26" t="n"/>
      <c r="C87" s="26" t="n"/>
      <c r="D87" s="27" t="n"/>
      <c r="E87" s="26" t="n"/>
      <c r="F87" s="17">
        <f>IF(C87="","",IFERROR(INDEX(Categorias!$B$5:$B$40,MATCH(C87,Categorias!$A$5:$A$40,0)),"Categoria?"))</f>
        <v/>
      </c>
      <c r="G87" s="24">
        <f>IF(A87="","",DATE(YEAR(A87),MONTH(A87),1))</f>
        <v/>
      </c>
    </row>
    <row r="88">
      <c r="A88" s="25" t="n"/>
      <c r="B88" s="26" t="n"/>
      <c r="C88" s="26" t="n"/>
      <c r="D88" s="27" t="n"/>
      <c r="E88" s="26" t="n"/>
      <c r="F88" s="17">
        <f>IF(C88="","",IFERROR(INDEX(Categorias!$B$5:$B$40,MATCH(C88,Categorias!$A$5:$A$40,0)),"Categoria?"))</f>
        <v/>
      </c>
      <c r="G88" s="24">
        <f>IF(A88="","",DATE(YEAR(A88),MONTH(A88),1))</f>
        <v/>
      </c>
    </row>
    <row r="89">
      <c r="A89" s="25" t="n"/>
      <c r="B89" s="26" t="n"/>
      <c r="C89" s="26" t="n"/>
      <c r="D89" s="27" t="n"/>
      <c r="E89" s="26" t="n"/>
      <c r="F89" s="17">
        <f>IF(C89="","",IFERROR(INDEX(Categorias!$B$5:$B$40,MATCH(C89,Categorias!$A$5:$A$40,0)),"Categoria?"))</f>
        <v/>
      </c>
      <c r="G89" s="24">
        <f>IF(A89="","",DATE(YEAR(A89),MONTH(A89),1))</f>
        <v/>
      </c>
    </row>
    <row r="90">
      <c r="A90" s="25" t="n"/>
      <c r="B90" s="26" t="n"/>
      <c r="C90" s="26" t="n"/>
      <c r="D90" s="27" t="n"/>
      <c r="E90" s="26" t="n"/>
      <c r="F90" s="17">
        <f>IF(C90="","",IFERROR(INDEX(Categorias!$B$5:$B$40,MATCH(C90,Categorias!$A$5:$A$40,0)),"Categoria?"))</f>
        <v/>
      </c>
      <c r="G90" s="24">
        <f>IF(A90="","",DATE(YEAR(A90),MONTH(A90),1))</f>
        <v/>
      </c>
    </row>
    <row r="91">
      <c r="A91" s="25" t="n"/>
      <c r="B91" s="26" t="n"/>
      <c r="C91" s="26" t="n"/>
      <c r="D91" s="27" t="n"/>
      <c r="E91" s="26" t="n"/>
      <c r="F91" s="17">
        <f>IF(C91="","",IFERROR(INDEX(Categorias!$B$5:$B$40,MATCH(C91,Categorias!$A$5:$A$40,0)),"Categoria?"))</f>
        <v/>
      </c>
      <c r="G91" s="24">
        <f>IF(A91="","",DATE(YEAR(A91),MONTH(A91),1))</f>
        <v/>
      </c>
    </row>
    <row r="92">
      <c r="A92" s="25" t="n"/>
      <c r="B92" s="26" t="n"/>
      <c r="C92" s="26" t="n"/>
      <c r="D92" s="27" t="n"/>
      <c r="E92" s="26" t="n"/>
      <c r="F92" s="17">
        <f>IF(C92="","",IFERROR(INDEX(Categorias!$B$5:$B$40,MATCH(C92,Categorias!$A$5:$A$40,0)),"Categoria?"))</f>
        <v/>
      </c>
      <c r="G92" s="24">
        <f>IF(A92="","",DATE(YEAR(A92),MONTH(A92),1))</f>
        <v/>
      </c>
    </row>
    <row r="93">
      <c r="A93" s="25" t="n"/>
      <c r="B93" s="26" t="n"/>
      <c r="C93" s="26" t="n"/>
      <c r="D93" s="27" t="n"/>
      <c r="E93" s="26" t="n"/>
      <c r="F93" s="17">
        <f>IF(C93="","",IFERROR(INDEX(Categorias!$B$5:$B$40,MATCH(C93,Categorias!$A$5:$A$40,0)),"Categoria?"))</f>
        <v/>
      </c>
      <c r="G93" s="24">
        <f>IF(A93="","",DATE(YEAR(A93),MONTH(A93),1))</f>
        <v/>
      </c>
    </row>
    <row r="94">
      <c r="A94" s="25" t="n"/>
      <c r="B94" s="26" t="n"/>
      <c r="C94" s="26" t="n"/>
      <c r="D94" s="27" t="n"/>
      <c r="E94" s="26" t="n"/>
      <c r="F94" s="17">
        <f>IF(C94="","",IFERROR(INDEX(Categorias!$B$5:$B$40,MATCH(C94,Categorias!$A$5:$A$40,0)),"Categoria?"))</f>
        <v/>
      </c>
      <c r="G94" s="24">
        <f>IF(A94="","",DATE(YEAR(A94),MONTH(A94),1))</f>
        <v/>
      </c>
    </row>
    <row r="95">
      <c r="A95" s="25" t="n"/>
      <c r="B95" s="26" t="n"/>
      <c r="C95" s="26" t="n"/>
      <c r="D95" s="27" t="n"/>
      <c r="E95" s="26" t="n"/>
      <c r="F95" s="17">
        <f>IF(C95="","",IFERROR(INDEX(Categorias!$B$5:$B$40,MATCH(C95,Categorias!$A$5:$A$40,0)),"Categoria?"))</f>
        <v/>
      </c>
      <c r="G95" s="24">
        <f>IF(A95="","",DATE(YEAR(A95),MONTH(A95),1))</f>
        <v/>
      </c>
    </row>
    <row r="96">
      <c r="A96" s="25" t="n"/>
      <c r="B96" s="26" t="n"/>
      <c r="C96" s="26" t="n"/>
      <c r="D96" s="27" t="n"/>
      <c r="E96" s="26" t="n"/>
      <c r="F96" s="17">
        <f>IF(C96="","",IFERROR(INDEX(Categorias!$B$5:$B$40,MATCH(C96,Categorias!$A$5:$A$40,0)),"Categoria?"))</f>
        <v/>
      </c>
      <c r="G96" s="24">
        <f>IF(A96="","",DATE(YEAR(A96),MONTH(A96),1))</f>
        <v/>
      </c>
    </row>
    <row r="97">
      <c r="A97" s="25" t="n"/>
      <c r="B97" s="26" t="n"/>
      <c r="C97" s="26" t="n"/>
      <c r="D97" s="27" t="n"/>
      <c r="E97" s="26" t="n"/>
      <c r="F97" s="17">
        <f>IF(C97="","",IFERROR(INDEX(Categorias!$B$5:$B$40,MATCH(C97,Categorias!$A$5:$A$40,0)),"Categoria?"))</f>
        <v/>
      </c>
      <c r="G97" s="24">
        <f>IF(A97="","",DATE(YEAR(A97),MONTH(A97),1))</f>
        <v/>
      </c>
    </row>
    <row r="98">
      <c r="A98" s="25" t="n"/>
      <c r="B98" s="26" t="n"/>
      <c r="C98" s="26" t="n"/>
      <c r="D98" s="27" t="n"/>
      <c r="E98" s="26" t="n"/>
      <c r="F98" s="17">
        <f>IF(C98="","",IFERROR(INDEX(Categorias!$B$5:$B$40,MATCH(C98,Categorias!$A$5:$A$40,0)),"Categoria?"))</f>
        <v/>
      </c>
      <c r="G98" s="24">
        <f>IF(A98="","",DATE(YEAR(A98),MONTH(A98),1))</f>
        <v/>
      </c>
    </row>
    <row r="99">
      <c r="A99" s="25" t="n"/>
      <c r="B99" s="26" t="n"/>
      <c r="C99" s="26" t="n"/>
      <c r="D99" s="27" t="n"/>
      <c r="E99" s="26" t="n"/>
      <c r="F99" s="17">
        <f>IF(C99="","",IFERROR(INDEX(Categorias!$B$5:$B$40,MATCH(C99,Categorias!$A$5:$A$40,0)),"Categoria?"))</f>
        <v/>
      </c>
      <c r="G99" s="24">
        <f>IF(A99="","",DATE(YEAR(A99),MONTH(A99),1))</f>
        <v/>
      </c>
    </row>
    <row r="100">
      <c r="A100" s="25" t="n"/>
      <c r="B100" s="26" t="n"/>
      <c r="C100" s="26" t="n"/>
      <c r="D100" s="27" t="n"/>
      <c r="E100" s="26" t="n"/>
      <c r="F100" s="17">
        <f>IF(C100="","",IFERROR(INDEX(Categorias!$B$5:$B$40,MATCH(C100,Categorias!$A$5:$A$40,0)),"Categoria?"))</f>
        <v/>
      </c>
      <c r="G100" s="24">
        <f>IF(A100="","",DATE(YEAR(A100),MONTH(A100),1))</f>
        <v/>
      </c>
    </row>
    <row r="101">
      <c r="A101" s="25" t="n"/>
      <c r="B101" s="26" t="n"/>
      <c r="C101" s="26" t="n"/>
      <c r="D101" s="27" t="n"/>
      <c r="E101" s="26" t="n"/>
      <c r="F101" s="17">
        <f>IF(C101="","",IFERROR(INDEX(Categorias!$B$5:$B$40,MATCH(C101,Categorias!$A$5:$A$40,0)),"Categoria?"))</f>
        <v/>
      </c>
      <c r="G101" s="24">
        <f>IF(A101="","",DATE(YEAR(A101),MONTH(A101),1))</f>
        <v/>
      </c>
    </row>
    <row r="102">
      <c r="A102" s="25" t="n"/>
      <c r="B102" s="26" t="n"/>
      <c r="C102" s="26" t="n"/>
      <c r="D102" s="27" t="n"/>
      <c r="E102" s="26" t="n"/>
      <c r="F102" s="17">
        <f>IF(C102="","",IFERROR(INDEX(Categorias!$B$5:$B$40,MATCH(C102,Categorias!$A$5:$A$40,0)),"Categoria?"))</f>
        <v/>
      </c>
      <c r="G102" s="24">
        <f>IF(A102="","",DATE(YEAR(A102),MONTH(A102),1))</f>
        <v/>
      </c>
    </row>
    <row r="103">
      <c r="A103" s="25" t="n"/>
      <c r="B103" s="26" t="n"/>
      <c r="C103" s="26" t="n"/>
      <c r="D103" s="27" t="n"/>
      <c r="E103" s="26" t="n"/>
      <c r="F103" s="17">
        <f>IF(C103="","",IFERROR(INDEX(Categorias!$B$5:$B$40,MATCH(C103,Categorias!$A$5:$A$40,0)),"Categoria?"))</f>
        <v/>
      </c>
      <c r="G103" s="24">
        <f>IF(A103="","",DATE(YEAR(A103),MONTH(A103),1))</f>
        <v/>
      </c>
    </row>
    <row r="104">
      <c r="A104" s="25" t="n"/>
      <c r="B104" s="26" t="n"/>
      <c r="C104" s="26" t="n"/>
      <c r="D104" s="27" t="n"/>
      <c r="E104" s="26" t="n"/>
      <c r="F104" s="17">
        <f>IF(C104="","",IFERROR(INDEX(Categorias!$B$5:$B$40,MATCH(C104,Categorias!$A$5:$A$40,0)),"Categoria?"))</f>
        <v/>
      </c>
      <c r="G104" s="24">
        <f>IF(A104="","",DATE(YEAR(A104),MONTH(A104),1))</f>
        <v/>
      </c>
    </row>
    <row r="105">
      <c r="A105" s="25" t="n"/>
      <c r="B105" s="26" t="n"/>
      <c r="C105" s="26" t="n"/>
      <c r="D105" s="27" t="n"/>
      <c r="E105" s="26" t="n"/>
      <c r="F105" s="17">
        <f>IF(C105="","",IFERROR(INDEX(Categorias!$B$5:$B$40,MATCH(C105,Categorias!$A$5:$A$40,0)),"Categoria?"))</f>
        <v/>
      </c>
      <c r="G105" s="24">
        <f>IF(A105="","",DATE(YEAR(A105),MONTH(A105),1))</f>
        <v/>
      </c>
    </row>
    <row r="106">
      <c r="A106" s="25" t="n"/>
      <c r="B106" s="26" t="n"/>
      <c r="C106" s="26" t="n"/>
      <c r="D106" s="27" t="n"/>
      <c r="E106" s="26" t="n"/>
      <c r="F106" s="17">
        <f>IF(C106="","",IFERROR(INDEX(Categorias!$B$5:$B$40,MATCH(C106,Categorias!$A$5:$A$40,0)),"Categoria?"))</f>
        <v/>
      </c>
      <c r="G106" s="24">
        <f>IF(A106="","",DATE(YEAR(A106),MONTH(A106),1))</f>
        <v/>
      </c>
    </row>
    <row r="107">
      <c r="A107" s="25" t="n"/>
      <c r="B107" s="26" t="n"/>
      <c r="C107" s="26" t="n"/>
      <c r="D107" s="27" t="n"/>
      <c r="E107" s="26" t="n"/>
      <c r="F107" s="17">
        <f>IF(C107="","",IFERROR(INDEX(Categorias!$B$5:$B$40,MATCH(C107,Categorias!$A$5:$A$40,0)),"Categoria?"))</f>
        <v/>
      </c>
      <c r="G107" s="24">
        <f>IF(A107="","",DATE(YEAR(A107),MONTH(A107),1))</f>
        <v/>
      </c>
    </row>
    <row r="108">
      <c r="A108" s="25" t="n"/>
      <c r="B108" s="26" t="n"/>
      <c r="C108" s="26" t="n"/>
      <c r="D108" s="27" t="n"/>
      <c r="E108" s="26" t="n"/>
      <c r="F108" s="17">
        <f>IF(C108="","",IFERROR(INDEX(Categorias!$B$5:$B$40,MATCH(C108,Categorias!$A$5:$A$40,0)),"Categoria?"))</f>
        <v/>
      </c>
      <c r="G108" s="24">
        <f>IF(A108="","",DATE(YEAR(A108),MONTH(A108),1))</f>
        <v/>
      </c>
    </row>
    <row r="109">
      <c r="A109" s="25" t="n"/>
      <c r="B109" s="26" t="n"/>
      <c r="C109" s="26" t="n"/>
      <c r="D109" s="27" t="n"/>
      <c r="E109" s="26" t="n"/>
      <c r="F109" s="17">
        <f>IF(C109="","",IFERROR(INDEX(Categorias!$B$5:$B$40,MATCH(C109,Categorias!$A$5:$A$40,0)),"Categoria?"))</f>
        <v/>
      </c>
      <c r="G109" s="24">
        <f>IF(A109="","",DATE(YEAR(A109),MONTH(A109),1))</f>
        <v/>
      </c>
    </row>
    <row r="110">
      <c r="A110" s="25" t="n"/>
      <c r="B110" s="26" t="n"/>
      <c r="C110" s="26" t="n"/>
      <c r="D110" s="27" t="n"/>
      <c r="E110" s="26" t="n"/>
      <c r="F110" s="17">
        <f>IF(C110="","",IFERROR(INDEX(Categorias!$B$5:$B$40,MATCH(C110,Categorias!$A$5:$A$40,0)),"Categoria?"))</f>
        <v/>
      </c>
      <c r="G110" s="24">
        <f>IF(A110="","",DATE(YEAR(A110),MONTH(A110),1))</f>
        <v/>
      </c>
    </row>
    <row r="111">
      <c r="A111" s="25" t="n"/>
      <c r="B111" s="26" t="n"/>
      <c r="C111" s="26" t="n"/>
      <c r="D111" s="27" t="n"/>
      <c r="E111" s="26" t="n"/>
      <c r="F111" s="17">
        <f>IF(C111="","",IFERROR(INDEX(Categorias!$B$5:$B$40,MATCH(C111,Categorias!$A$5:$A$40,0)),"Categoria?"))</f>
        <v/>
      </c>
      <c r="G111" s="24">
        <f>IF(A111="","",DATE(YEAR(A111),MONTH(A111),1))</f>
        <v/>
      </c>
    </row>
    <row r="112">
      <c r="A112" s="25" t="n"/>
      <c r="B112" s="26" t="n"/>
      <c r="C112" s="26" t="n"/>
      <c r="D112" s="27" t="n"/>
      <c r="E112" s="26" t="n"/>
      <c r="F112" s="17">
        <f>IF(C112="","",IFERROR(INDEX(Categorias!$B$5:$B$40,MATCH(C112,Categorias!$A$5:$A$40,0)),"Categoria?"))</f>
        <v/>
      </c>
      <c r="G112" s="24">
        <f>IF(A112="","",DATE(YEAR(A112),MONTH(A112),1))</f>
        <v/>
      </c>
    </row>
    <row r="113">
      <c r="A113" s="25" t="n"/>
      <c r="B113" s="26" t="n"/>
      <c r="C113" s="26" t="n"/>
      <c r="D113" s="27" t="n"/>
      <c r="E113" s="26" t="n"/>
      <c r="F113" s="17">
        <f>IF(C113="","",IFERROR(INDEX(Categorias!$B$5:$B$40,MATCH(C113,Categorias!$A$5:$A$40,0)),"Categoria?"))</f>
        <v/>
      </c>
      <c r="G113" s="24">
        <f>IF(A113="","",DATE(YEAR(A113),MONTH(A113),1))</f>
        <v/>
      </c>
    </row>
    <row r="114">
      <c r="A114" s="25" t="n"/>
      <c r="B114" s="26" t="n"/>
      <c r="C114" s="26" t="n"/>
      <c r="D114" s="27" t="n"/>
      <c r="E114" s="26" t="n"/>
      <c r="F114" s="17">
        <f>IF(C114="","",IFERROR(INDEX(Categorias!$B$5:$B$40,MATCH(C114,Categorias!$A$5:$A$40,0)),"Categoria?"))</f>
        <v/>
      </c>
      <c r="G114" s="24">
        <f>IF(A114="","",DATE(YEAR(A114),MONTH(A114),1))</f>
        <v/>
      </c>
    </row>
    <row r="115">
      <c r="A115" s="25" t="n"/>
      <c r="B115" s="26" t="n"/>
      <c r="C115" s="26" t="n"/>
      <c r="D115" s="27" t="n"/>
      <c r="E115" s="26" t="n"/>
      <c r="F115" s="17">
        <f>IF(C115="","",IFERROR(INDEX(Categorias!$B$5:$B$40,MATCH(C115,Categorias!$A$5:$A$40,0)),"Categoria?"))</f>
        <v/>
      </c>
      <c r="G115" s="24">
        <f>IF(A115="","",DATE(YEAR(A115),MONTH(A115),1))</f>
        <v/>
      </c>
    </row>
    <row r="116">
      <c r="A116" s="25" t="n"/>
      <c r="B116" s="26" t="n"/>
      <c r="C116" s="26" t="n"/>
      <c r="D116" s="27" t="n"/>
      <c r="E116" s="26" t="n"/>
      <c r="F116" s="17">
        <f>IF(C116="","",IFERROR(INDEX(Categorias!$B$5:$B$40,MATCH(C116,Categorias!$A$5:$A$40,0)),"Categoria?"))</f>
        <v/>
      </c>
      <c r="G116" s="24">
        <f>IF(A116="","",DATE(YEAR(A116),MONTH(A116),1))</f>
        <v/>
      </c>
    </row>
    <row r="117">
      <c r="A117" s="25" t="n"/>
      <c r="B117" s="26" t="n"/>
      <c r="C117" s="26" t="n"/>
      <c r="D117" s="27" t="n"/>
      <c r="E117" s="26" t="n"/>
      <c r="F117" s="17">
        <f>IF(C117="","",IFERROR(INDEX(Categorias!$B$5:$B$40,MATCH(C117,Categorias!$A$5:$A$40,0)),"Categoria?"))</f>
        <v/>
      </c>
      <c r="G117" s="24">
        <f>IF(A117="","",DATE(YEAR(A117),MONTH(A117),1))</f>
        <v/>
      </c>
    </row>
    <row r="118">
      <c r="A118" s="25" t="n"/>
      <c r="B118" s="26" t="n"/>
      <c r="C118" s="26" t="n"/>
      <c r="D118" s="27" t="n"/>
      <c r="E118" s="26" t="n"/>
      <c r="F118" s="17">
        <f>IF(C118="","",IFERROR(INDEX(Categorias!$B$5:$B$40,MATCH(C118,Categorias!$A$5:$A$40,0)),"Categoria?"))</f>
        <v/>
      </c>
      <c r="G118" s="24">
        <f>IF(A118="","",DATE(YEAR(A118),MONTH(A118),1))</f>
        <v/>
      </c>
    </row>
    <row r="119">
      <c r="A119" s="25" t="n"/>
      <c r="B119" s="26" t="n"/>
      <c r="C119" s="26" t="n"/>
      <c r="D119" s="27" t="n"/>
      <c r="E119" s="26" t="n"/>
      <c r="F119" s="17">
        <f>IF(C119="","",IFERROR(INDEX(Categorias!$B$5:$B$40,MATCH(C119,Categorias!$A$5:$A$40,0)),"Categoria?"))</f>
        <v/>
      </c>
      <c r="G119" s="24">
        <f>IF(A119="","",DATE(YEAR(A119),MONTH(A119),1))</f>
        <v/>
      </c>
    </row>
    <row r="120">
      <c r="A120" s="25" t="n"/>
      <c r="B120" s="26" t="n"/>
      <c r="C120" s="26" t="n"/>
      <c r="D120" s="27" t="n"/>
      <c r="E120" s="26" t="n"/>
      <c r="F120" s="17">
        <f>IF(C120="","",IFERROR(INDEX(Categorias!$B$5:$B$40,MATCH(C120,Categorias!$A$5:$A$40,0)),"Categoria?"))</f>
        <v/>
      </c>
      <c r="G120" s="24">
        <f>IF(A120="","",DATE(YEAR(A120),MONTH(A120),1))</f>
        <v/>
      </c>
    </row>
    <row r="121">
      <c r="A121" s="25" t="n"/>
      <c r="B121" s="26" t="n"/>
      <c r="C121" s="26" t="n"/>
      <c r="D121" s="27" t="n"/>
      <c r="E121" s="26" t="n"/>
      <c r="F121" s="17">
        <f>IF(C121="","",IFERROR(INDEX(Categorias!$B$5:$B$40,MATCH(C121,Categorias!$A$5:$A$40,0)),"Categoria?"))</f>
        <v/>
      </c>
      <c r="G121" s="24">
        <f>IF(A121="","",DATE(YEAR(A121),MONTH(A121),1))</f>
        <v/>
      </c>
    </row>
    <row r="122">
      <c r="A122" s="25" t="n"/>
      <c r="B122" s="26" t="n"/>
      <c r="C122" s="26" t="n"/>
      <c r="D122" s="27" t="n"/>
      <c r="E122" s="26" t="n"/>
      <c r="F122" s="17">
        <f>IF(C122="","",IFERROR(INDEX(Categorias!$B$5:$B$40,MATCH(C122,Categorias!$A$5:$A$40,0)),"Categoria?"))</f>
        <v/>
      </c>
      <c r="G122" s="24">
        <f>IF(A122="","",DATE(YEAR(A122),MONTH(A122),1))</f>
        <v/>
      </c>
    </row>
    <row r="123">
      <c r="A123" s="25" t="n"/>
      <c r="B123" s="26" t="n"/>
      <c r="C123" s="26" t="n"/>
      <c r="D123" s="27" t="n"/>
      <c r="E123" s="26" t="n"/>
      <c r="F123" s="17">
        <f>IF(C123="","",IFERROR(INDEX(Categorias!$B$5:$B$40,MATCH(C123,Categorias!$A$5:$A$40,0)),"Categoria?"))</f>
        <v/>
      </c>
      <c r="G123" s="24">
        <f>IF(A123="","",DATE(YEAR(A123),MONTH(A123),1))</f>
        <v/>
      </c>
    </row>
    <row r="124">
      <c r="A124" s="25" t="n"/>
      <c r="B124" s="26" t="n"/>
      <c r="C124" s="26" t="n"/>
      <c r="D124" s="27" t="n"/>
      <c r="E124" s="26" t="n"/>
      <c r="F124" s="17">
        <f>IF(C124="","",IFERROR(INDEX(Categorias!$B$5:$B$40,MATCH(C124,Categorias!$A$5:$A$40,0)),"Categoria?"))</f>
        <v/>
      </c>
      <c r="G124" s="24">
        <f>IF(A124="","",DATE(YEAR(A124),MONTH(A124),1))</f>
        <v/>
      </c>
    </row>
    <row r="125">
      <c r="A125" s="25" t="n"/>
      <c r="B125" s="26" t="n"/>
      <c r="C125" s="26" t="n"/>
      <c r="D125" s="27" t="n"/>
      <c r="E125" s="26" t="n"/>
      <c r="F125" s="17">
        <f>IF(C125="","",IFERROR(INDEX(Categorias!$B$5:$B$40,MATCH(C125,Categorias!$A$5:$A$40,0)),"Categoria?"))</f>
        <v/>
      </c>
      <c r="G125" s="24">
        <f>IF(A125="","",DATE(YEAR(A125),MONTH(A125),1))</f>
        <v/>
      </c>
    </row>
    <row r="126">
      <c r="A126" s="25" t="n"/>
      <c r="B126" s="26" t="n"/>
      <c r="C126" s="26" t="n"/>
      <c r="D126" s="27" t="n"/>
      <c r="E126" s="26" t="n"/>
      <c r="F126" s="17">
        <f>IF(C126="","",IFERROR(INDEX(Categorias!$B$5:$B$40,MATCH(C126,Categorias!$A$5:$A$40,0)),"Categoria?"))</f>
        <v/>
      </c>
      <c r="G126" s="24">
        <f>IF(A126="","",DATE(YEAR(A126),MONTH(A126),1))</f>
        <v/>
      </c>
    </row>
    <row r="127">
      <c r="A127" s="25" t="n"/>
      <c r="B127" s="26" t="n"/>
      <c r="C127" s="26" t="n"/>
      <c r="D127" s="27" t="n"/>
      <c r="E127" s="26" t="n"/>
      <c r="F127" s="17">
        <f>IF(C127="","",IFERROR(INDEX(Categorias!$B$5:$B$40,MATCH(C127,Categorias!$A$5:$A$40,0)),"Categoria?"))</f>
        <v/>
      </c>
      <c r="G127" s="24">
        <f>IF(A127="","",DATE(YEAR(A127),MONTH(A127),1))</f>
        <v/>
      </c>
    </row>
    <row r="128">
      <c r="A128" s="25" t="n"/>
      <c r="B128" s="26" t="n"/>
      <c r="C128" s="26" t="n"/>
      <c r="D128" s="27" t="n"/>
      <c r="E128" s="26" t="n"/>
      <c r="F128" s="17">
        <f>IF(C128="","",IFERROR(INDEX(Categorias!$B$5:$B$40,MATCH(C128,Categorias!$A$5:$A$40,0)),"Categoria?"))</f>
        <v/>
      </c>
      <c r="G128" s="24">
        <f>IF(A128="","",DATE(YEAR(A128),MONTH(A128),1))</f>
        <v/>
      </c>
    </row>
    <row r="129">
      <c r="A129" s="25" t="n"/>
      <c r="B129" s="26" t="n"/>
      <c r="C129" s="26" t="n"/>
      <c r="D129" s="27" t="n"/>
      <c r="E129" s="26" t="n"/>
      <c r="F129" s="17">
        <f>IF(C129="","",IFERROR(INDEX(Categorias!$B$5:$B$40,MATCH(C129,Categorias!$A$5:$A$40,0)),"Categoria?"))</f>
        <v/>
      </c>
      <c r="G129" s="24">
        <f>IF(A129="","",DATE(YEAR(A129),MONTH(A129),1))</f>
        <v/>
      </c>
    </row>
    <row r="130">
      <c r="A130" s="25" t="n"/>
      <c r="B130" s="26" t="n"/>
      <c r="C130" s="26" t="n"/>
      <c r="D130" s="27" t="n"/>
      <c r="E130" s="26" t="n"/>
      <c r="F130" s="17">
        <f>IF(C130="","",IFERROR(INDEX(Categorias!$B$5:$B$40,MATCH(C130,Categorias!$A$5:$A$40,0)),"Categoria?"))</f>
        <v/>
      </c>
      <c r="G130" s="24">
        <f>IF(A130="","",DATE(YEAR(A130),MONTH(A130),1))</f>
        <v/>
      </c>
    </row>
    <row r="131">
      <c r="A131" s="25" t="n"/>
      <c r="B131" s="26" t="n"/>
      <c r="C131" s="26" t="n"/>
      <c r="D131" s="27" t="n"/>
      <c r="E131" s="26" t="n"/>
      <c r="F131" s="17">
        <f>IF(C131="","",IFERROR(INDEX(Categorias!$B$5:$B$40,MATCH(C131,Categorias!$A$5:$A$40,0)),"Categoria?"))</f>
        <v/>
      </c>
      <c r="G131" s="24">
        <f>IF(A131="","",DATE(YEAR(A131),MONTH(A131),1))</f>
        <v/>
      </c>
    </row>
    <row r="132">
      <c r="A132" s="25" t="n"/>
      <c r="B132" s="26" t="n"/>
      <c r="C132" s="26" t="n"/>
      <c r="D132" s="27" t="n"/>
      <c r="E132" s="26" t="n"/>
      <c r="F132" s="17">
        <f>IF(C132="","",IFERROR(INDEX(Categorias!$B$5:$B$40,MATCH(C132,Categorias!$A$5:$A$40,0)),"Categoria?"))</f>
        <v/>
      </c>
      <c r="G132" s="24">
        <f>IF(A132="","",DATE(YEAR(A132),MONTH(A132),1))</f>
        <v/>
      </c>
    </row>
    <row r="133">
      <c r="A133" s="25" t="n"/>
      <c r="B133" s="26" t="n"/>
      <c r="C133" s="26" t="n"/>
      <c r="D133" s="27" t="n"/>
      <c r="E133" s="26" t="n"/>
      <c r="F133" s="17">
        <f>IF(C133="","",IFERROR(INDEX(Categorias!$B$5:$B$40,MATCH(C133,Categorias!$A$5:$A$40,0)),"Categoria?"))</f>
        <v/>
      </c>
      <c r="G133" s="24">
        <f>IF(A133="","",DATE(YEAR(A133),MONTH(A133),1))</f>
        <v/>
      </c>
    </row>
    <row r="134">
      <c r="A134" s="25" t="n"/>
      <c r="B134" s="26" t="n"/>
      <c r="C134" s="26" t="n"/>
      <c r="D134" s="27" t="n"/>
      <c r="E134" s="26" t="n"/>
      <c r="F134" s="17">
        <f>IF(C134="","",IFERROR(INDEX(Categorias!$B$5:$B$40,MATCH(C134,Categorias!$A$5:$A$40,0)),"Categoria?"))</f>
        <v/>
      </c>
      <c r="G134" s="24">
        <f>IF(A134="","",DATE(YEAR(A134),MONTH(A134),1))</f>
        <v/>
      </c>
    </row>
    <row r="135">
      <c r="A135" s="25" t="n"/>
      <c r="B135" s="26" t="n"/>
      <c r="C135" s="26" t="n"/>
      <c r="D135" s="27" t="n"/>
      <c r="E135" s="26" t="n"/>
      <c r="F135" s="17">
        <f>IF(C135="","",IFERROR(INDEX(Categorias!$B$5:$B$40,MATCH(C135,Categorias!$A$5:$A$40,0)),"Categoria?"))</f>
        <v/>
      </c>
      <c r="G135" s="24">
        <f>IF(A135="","",DATE(YEAR(A135),MONTH(A135),1))</f>
        <v/>
      </c>
    </row>
    <row r="136">
      <c r="A136" s="25" t="n"/>
      <c r="B136" s="26" t="n"/>
      <c r="C136" s="26" t="n"/>
      <c r="D136" s="27" t="n"/>
      <c r="E136" s="26" t="n"/>
      <c r="F136" s="17">
        <f>IF(C136="","",IFERROR(INDEX(Categorias!$B$5:$B$40,MATCH(C136,Categorias!$A$5:$A$40,0)),"Categoria?"))</f>
        <v/>
      </c>
      <c r="G136" s="24">
        <f>IF(A136="","",DATE(YEAR(A136),MONTH(A136),1))</f>
        <v/>
      </c>
    </row>
    <row r="137">
      <c r="A137" s="25" t="n"/>
      <c r="B137" s="26" t="n"/>
      <c r="C137" s="26" t="n"/>
      <c r="D137" s="27" t="n"/>
      <c r="E137" s="26" t="n"/>
      <c r="F137" s="17">
        <f>IF(C137="","",IFERROR(INDEX(Categorias!$B$5:$B$40,MATCH(C137,Categorias!$A$5:$A$40,0)),"Categoria?"))</f>
        <v/>
      </c>
      <c r="G137" s="24">
        <f>IF(A137="","",DATE(YEAR(A137),MONTH(A137),1))</f>
        <v/>
      </c>
    </row>
    <row r="138">
      <c r="A138" s="25" t="n"/>
      <c r="B138" s="26" t="n"/>
      <c r="C138" s="26" t="n"/>
      <c r="D138" s="27" t="n"/>
      <c r="E138" s="26" t="n"/>
      <c r="F138" s="17">
        <f>IF(C138="","",IFERROR(INDEX(Categorias!$B$5:$B$40,MATCH(C138,Categorias!$A$5:$A$40,0)),"Categoria?"))</f>
        <v/>
      </c>
      <c r="G138" s="24">
        <f>IF(A138="","",DATE(YEAR(A138),MONTH(A138),1))</f>
        <v/>
      </c>
    </row>
    <row r="139">
      <c r="A139" s="25" t="n"/>
      <c r="B139" s="26" t="n"/>
      <c r="C139" s="26" t="n"/>
      <c r="D139" s="27" t="n"/>
      <c r="E139" s="26" t="n"/>
      <c r="F139" s="17">
        <f>IF(C139="","",IFERROR(INDEX(Categorias!$B$5:$B$40,MATCH(C139,Categorias!$A$5:$A$40,0)),"Categoria?"))</f>
        <v/>
      </c>
      <c r="G139" s="24">
        <f>IF(A139="","",DATE(YEAR(A139),MONTH(A139),1))</f>
        <v/>
      </c>
    </row>
    <row r="140">
      <c r="A140" s="25" t="n"/>
      <c r="B140" s="26" t="n"/>
      <c r="C140" s="26" t="n"/>
      <c r="D140" s="27" t="n"/>
      <c r="E140" s="26" t="n"/>
      <c r="F140" s="17">
        <f>IF(C140="","",IFERROR(INDEX(Categorias!$B$5:$B$40,MATCH(C140,Categorias!$A$5:$A$40,0)),"Categoria?"))</f>
        <v/>
      </c>
      <c r="G140" s="24">
        <f>IF(A140="","",DATE(YEAR(A140),MONTH(A140),1))</f>
        <v/>
      </c>
    </row>
    <row r="141">
      <c r="A141" s="25" t="n"/>
      <c r="B141" s="26" t="n"/>
      <c r="C141" s="26" t="n"/>
      <c r="D141" s="27" t="n"/>
      <c r="E141" s="26" t="n"/>
      <c r="F141" s="17">
        <f>IF(C141="","",IFERROR(INDEX(Categorias!$B$5:$B$40,MATCH(C141,Categorias!$A$5:$A$40,0)),"Categoria?"))</f>
        <v/>
      </c>
      <c r="G141" s="24">
        <f>IF(A141="","",DATE(YEAR(A141),MONTH(A141),1))</f>
        <v/>
      </c>
    </row>
    <row r="142">
      <c r="A142" s="25" t="n"/>
      <c r="B142" s="26" t="n"/>
      <c r="C142" s="26" t="n"/>
      <c r="D142" s="27" t="n"/>
      <c r="E142" s="26" t="n"/>
      <c r="F142" s="17">
        <f>IF(C142="","",IFERROR(INDEX(Categorias!$B$5:$B$40,MATCH(C142,Categorias!$A$5:$A$40,0)),"Categoria?"))</f>
        <v/>
      </c>
      <c r="G142" s="24">
        <f>IF(A142="","",DATE(YEAR(A142),MONTH(A142),1))</f>
        <v/>
      </c>
    </row>
    <row r="143">
      <c r="A143" s="25" t="n"/>
      <c r="B143" s="26" t="n"/>
      <c r="C143" s="26" t="n"/>
      <c r="D143" s="27" t="n"/>
      <c r="E143" s="26" t="n"/>
      <c r="F143" s="17">
        <f>IF(C143="","",IFERROR(INDEX(Categorias!$B$5:$B$40,MATCH(C143,Categorias!$A$5:$A$40,0)),"Categoria?"))</f>
        <v/>
      </c>
      <c r="G143" s="24">
        <f>IF(A143="","",DATE(YEAR(A143),MONTH(A143),1))</f>
        <v/>
      </c>
    </row>
    <row r="144">
      <c r="A144" s="25" t="n"/>
      <c r="B144" s="26" t="n"/>
      <c r="C144" s="26" t="n"/>
      <c r="D144" s="27" t="n"/>
      <c r="E144" s="26" t="n"/>
      <c r="F144" s="17">
        <f>IF(C144="","",IFERROR(INDEX(Categorias!$B$5:$B$40,MATCH(C144,Categorias!$A$5:$A$40,0)),"Categoria?"))</f>
        <v/>
      </c>
      <c r="G144" s="24">
        <f>IF(A144="","",DATE(YEAR(A144),MONTH(A144),1))</f>
        <v/>
      </c>
    </row>
    <row r="145">
      <c r="A145" s="25" t="n"/>
      <c r="B145" s="26" t="n"/>
      <c r="C145" s="26" t="n"/>
      <c r="D145" s="27" t="n"/>
      <c r="E145" s="26" t="n"/>
      <c r="F145" s="17">
        <f>IF(C145="","",IFERROR(INDEX(Categorias!$B$5:$B$40,MATCH(C145,Categorias!$A$5:$A$40,0)),"Categoria?"))</f>
        <v/>
      </c>
      <c r="G145" s="24">
        <f>IF(A145="","",DATE(YEAR(A145),MONTH(A145),1))</f>
        <v/>
      </c>
    </row>
    <row r="146">
      <c r="A146" s="25" t="n"/>
      <c r="B146" s="26" t="n"/>
      <c r="C146" s="26" t="n"/>
      <c r="D146" s="27" t="n"/>
      <c r="E146" s="26" t="n"/>
      <c r="F146" s="17">
        <f>IF(C146="","",IFERROR(INDEX(Categorias!$B$5:$B$40,MATCH(C146,Categorias!$A$5:$A$40,0)),"Categoria?"))</f>
        <v/>
      </c>
      <c r="G146" s="24">
        <f>IF(A146="","",DATE(YEAR(A146),MONTH(A146),1))</f>
        <v/>
      </c>
    </row>
    <row r="147">
      <c r="A147" s="25" t="n"/>
      <c r="B147" s="26" t="n"/>
      <c r="C147" s="26" t="n"/>
      <c r="D147" s="27" t="n"/>
      <c r="E147" s="26" t="n"/>
      <c r="F147" s="17">
        <f>IF(C147="","",IFERROR(INDEX(Categorias!$B$5:$B$40,MATCH(C147,Categorias!$A$5:$A$40,0)),"Categoria?"))</f>
        <v/>
      </c>
      <c r="G147" s="24">
        <f>IF(A147="","",DATE(YEAR(A147),MONTH(A147),1))</f>
        <v/>
      </c>
    </row>
    <row r="148">
      <c r="A148" s="25" t="n"/>
      <c r="B148" s="26" t="n"/>
      <c r="C148" s="26" t="n"/>
      <c r="D148" s="27" t="n"/>
      <c r="E148" s="26" t="n"/>
      <c r="F148" s="17">
        <f>IF(C148="","",IFERROR(INDEX(Categorias!$B$5:$B$40,MATCH(C148,Categorias!$A$5:$A$40,0)),"Categoria?"))</f>
        <v/>
      </c>
      <c r="G148" s="24">
        <f>IF(A148="","",DATE(YEAR(A148),MONTH(A148),1))</f>
        <v/>
      </c>
    </row>
    <row r="149">
      <c r="A149" s="25" t="n"/>
      <c r="B149" s="26" t="n"/>
      <c r="C149" s="26" t="n"/>
      <c r="D149" s="27" t="n"/>
      <c r="E149" s="26" t="n"/>
      <c r="F149" s="17">
        <f>IF(C149="","",IFERROR(INDEX(Categorias!$B$5:$B$40,MATCH(C149,Categorias!$A$5:$A$40,0)),"Categoria?"))</f>
        <v/>
      </c>
      <c r="G149" s="24">
        <f>IF(A149="","",DATE(YEAR(A149),MONTH(A149),1))</f>
        <v/>
      </c>
    </row>
    <row r="150">
      <c r="A150" s="25" t="n"/>
      <c r="B150" s="26" t="n"/>
      <c r="C150" s="26" t="n"/>
      <c r="D150" s="27" t="n"/>
      <c r="E150" s="26" t="n"/>
      <c r="F150" s="17">
        <f>IF(C150="","",IFERROR(INDEX(Categorias!$B$5:$B$40,MATCH(C150,Categorias!$A$5:$A$40,0)),"Categoria?"))</f>
        <v/>
      </c>
      <c r="G150" s="24">
        <f>IF(A150="","",DATE(YEAR(A150),MONTH(A150),1))</f>
        <v/>
      </c>
    </row>
    <row r="151">
      <c r="A151" s="25" t="n"/>
      <c r="B151" s="26" t="n"/>
      <c r="C151" s="26" t="n"/>
      <c r="D151" s="27" t="n"/>
      <c r="E151" s="26" t="n"/>
      <c r="F151" s="17">
        <f>IF(C151="","",IFERROR(INDEX(Categorias!$B$5:$B$40,MATCH(C151,Categorias!$A$5:$A$40,0)),"Categoria?"))</f>
        <v/>
      </c>
      <c r="G151" s="24">
        <f>IF(A151="","",DATE(YEAR(A151),MONTH(A151),1))</f>
        <v/>
      </c>
    </row>
    <row r="152">
      <c r="A152" s="25" t="n"/>
      <c r="B152" s="26" t="n"/>
      <c r="C152" s="26" t="n"/>
      <c r="D152" s="27" t="n"/>
      <c r="E152" s="26" t="n"/>
      <c r="F152" s="17">
        <f>IF(C152="","",IFERROR(INDEX(Categorias!$B$5:$B$40,MATCH(C152,Categorias!$A$5:$A$40,0)),"Categoria?"))</f>
        <v/>
      </c>
      <c r="G152" s="24">
        <f>IF(A152="","",DATE(YEAR(A152),MONTH(A152),1))</f>
        <v/>
      </c>
    </row>
    <row r="153">
      <c r="A153" s="25" t="n"/>
      <c r="B153" s="26" t="n"/>
      <c r="C153" s="26" t="n"/>
      <c r="D153" s="27" t="n"/>
      <c r="E153" s="26" t="n"/>
      <c r="F153" s="17">
        <f>IF(C153="","",IFERROR(INDEX(Categorias!$B$5:$B$40,MATCH(C153,Categorias!$A$5:$A$40,0)),"Categoria?"))</f>
        <v/>
      </c>
      <c r="G153" s="24">
        <f>IF(A153="","",DATE(YEAR(A153),MONTH(A153),1))</f>
        <v/>
      </c>
    </row>
    <row r="154">
      <c r="A154" s="25" t="n"/>
      <c r="B154" s="26" t="n"/>
      <c r="C154" s="26" t="n"/>
      <c r="D154" s="27" t="n"/>
      <c r="E154" s="26" t="n"/>
      <c r="F154" s="17">
        <f>IF(C154="","",IFERROR(INDEX(Categorias!$B$5:$B$40,MATCH(C154,Categorias!$A$5:$A$40,0)),"Categoria?"))</f>
        <v/>
      </c>
      <c r="G154" s="24">
        <f>IF(A154="","",DATE(YEAR(A154),MONTH(A154),1))</f>
        <v/>
      </c>
    </row>
    <row r="155">
      <c r="A155" s="25" t="n"/>
      <c r="B155" s="26" t="n"/>
      <c r="C155" s="26" t="n"/>
      <c r="D155" s="27" t="n"/>
      <c r="E155" s="26" t="n"/>
      <c r="F155" s="17">
        <f>IF(C155="","",IFERROR(INDEX(Categorias!$B$5:$B$40,MATCH(C155,Categorias!$A$5:$A$40,0)),"Categoria?"))</f>
        <v/>
      </c>
      <c r="G155" s="24">
        <f>IF(A155="","",DATE(YEAR(A155),MONTH(A155),1))</f>
        <v/>
      </c>
    </row>
    <row r="156">
      <c r="A156" s="25" t="n"/>
      <c r="B156" s="26" t="n"/>
      <c r="C156" s="26" t="n"/>
      <c r="D156" s="27" t="n"/>
      <c r="E156" s="26" t="n"/>
      <c r="F156" s="17">
        <f>IF(C156="","",IFERROR(INDEX(Categorias!$B$5:$B$40,MATCH(C156,Categorias!$A$5:$A$40,0)),"Categoria?"))</f>
        <v/>
      </c>
      <c r="G156" s="24">
        <f>IF(A156="","",DATE(YEAR(A156),MONTH(A156),1))</f>
        <v/>
      </c>
    </row>
    <row r="157">
      <c r="A157" s="25" t="n"/>
      <c r="B157" s="26" t="n"/>
      <c r="C157" s="26" t="n"/>
      <c r="D157" s="27" t="n"/>
      <c r="E157" s="26" t="n"/>
      <c r="F157" s="17">
        <f>IF(C157="","",IFERROR(INDEX(Categorias!$B$5:$B$40,MATCH(C157,Categorias!$A$5:$A$40,0)),"Categoria?"))</f>
        <v/>
      </c>
      <c r="G157" s="24">
        <f>IF(A157="","",DATE(YEAR(A157),MONTH(A157),1))</f>
        <v/>
      </c>
    </row>
    <row r="158">
      <c r="A158" s="25" t="n"/>
      <c r="B158" s="26" t="n"/>
      <c r="C158" s="26" t="n"/>
      <c r="D158" s="27" t="n"/>
      <c r="E158" s="26" t="n"/>
      <c r="F158" s="17">
        <f>IF(C158="","",IFERROR(INDEX(Categorias!$B$5:$B$40,MATCH(C158,Categorias!$A$5:$A$40,0)),"Categoria?"))</f>
        <v/>
      </c>
      <c r="G158" s="24">
        <f>IF(A158="","",DATE(YEAR(A158),MONTH(A158),1))</f>
        <v/>
      </c>
    </row>
    <row r="159">
      <c r="A159" s="25" t="n"/>
      <c r="B159" s="26" t="n"/>
      <c r="C159" s="26" t="n"/>
      <c r="D159" s="27" t="n"/>
      <c r="E159" s="26" t="n"/>
      <c r="F159" s="17">
        <f>IF(C159="","",IFERROR(INDEX(Categorias!$B$5:$B$40,MATCH(C159,Categorias!$A$5:$A$40,0)),"Categoria?"))</f>
        <v/>
      </c>
      <c r="G159" s="24">
        <f>IF(A159="","",DATE(YEAR(A159),MONTH(A159),1))</f>
        <v/>
      </c>
    </row>
    <row r="160">
      <c r="A160" s="25" t="n"/>
      <c r="B160" s="26" t="n"/>
      <c r="C160" s="26" t="n"/>
      <c r="D160" s="27" t="n"/>
      <c r="E160" s="26" t="n"/>
      <c r="F160" s="17">
        <f>IF(C160="","",IFERROR(INDEX(Categorias!$B$5:$B$40,MATCH(C160,Categorias!$A$5:$A$40,0)),"Categoria?"))</f>
        <v/>
      </c>
      <c r="G160" s="24">
        <f>IF(A160="","",DATE(YEAR(A160),MONTH(A160),1))</f>
        <v/>
      </c>
    </row>
    <row r="161">
      <c r="A161" s="25" t="n"/>
      <c r="B161" s="26" t="n"/>
      <c r="C161" s="26" t="n"/>
      <c r="D161" s="27" t="n"/>
      <c r="E161" s="26" t="n"/>
      <c r="F161" s="17">
        <f>IF(C161="","",IFERROR(INDEX(Categorias!$B$5:$B$40,MATCH(C161,Categorias!$A$5:$A$40,0)),"Categoria?"))</f>
        <v/>
      </c>
      <c r="G161" s="24">
        <f>IF(A161="","",DATE(YEAR(A161),MONTH(A161),1))</f>
        <v/>
      </c>
    </row>
    <row r="162">
      <c r="A162" s="25" t="n"/>
      <c r="B162" s="26" t="n"/>
      <c r="C162" s="26" t="n"/>
      <c r="D162" s="27" t="n"/>
      <c r="E162" s="26" t="n"/>
      <c r="F162" s="17">
        <f>IF(C162="","",IFERROR(INDEX(Categorias!$B$5:$B$40,MATCH(C162,Categorias!$A$5:$A$40,0)),"Categoria?"))</f>
        <v/>
      </c>
      <c r="G162" s="24">
        <f>IF(A162="","",DATE(YEAR(A162),MONTH(A162),1))</f>
        <v/>
      </c>
    </row>
    <row r="163">
      <c r="A163" s="25" t="n"/>
      <c r="B163" s="26" t="n"/>
      <c r="C163" s="26" t="n"/>
      <c r="D163" s="27" t="n"/>
      <c r="E163" s="26" t="n"/>
      <c r="F163" s="17">
        <f>IF(C163="","",IFERROR(INDEX(Categorias!$B$5:$B$40,MATCH(C163,Categorias!$A$5:$A$40,0)),"Categoria?"))</f>
        <v/>
      </c>
      <c r="G163" s="24">
        <f>IF(A163="","",DATE(YEAR(A163),MONTH(A163),1))</f>
        <v/>
      </c>
    </row>
    <row r="164">
      <c r="A164" s="25" t="n"/>
      <c r="B164" s="26" t="n"/>
      <c r="C164" s="26" t="n"/>
      <c r="D164" s="27" t="n"/>
      <c r="E164" s="26" t="n"/>
      <c r="F164" s="17">
        <f>IF(C164="","",IFERROR(INDEX(Categorias!$B$5:$B$40,MATCH(C164,Categorias!$A$5:$A$40,0)),"Categoria?"))</f>
        <v/>
      </c>
      <c r="G164" s="24">
        <f>IF(A164="","",DATE(YEAR(A164),MONTH(A164),1))</f>
        <v/>
      </c>
    </row>
    <row r="165">
      <c r="A165" s="25" t="n"/>
      <c r="B165" s="26" t="n"/>
      <c r="C165" s="26" t="n"/>
      <c r="D165" s="27" t="n"/>
      <c r="E165" s="26" t="n"/>
      <c r="F165" s="17">
        <f>IF(C165="","",IFERROR(INDEX(Categorias!$B$5:$B$40,MATCH(C165,Categorias!$A$5:$A$40,0)),"Categoria?"))</f>
        <v/>
      </c>
      <c r="G165" s="24">
        <f>IF(A165="","",DATE(YEAR(A165),MONTH(A165),1))</f>
        <v/>
      </c>
    </row>
    <row r="166">
      <c r="A166" s="25" t="n"/>
      <c r="B166" s="26" t="n"/>
      <c r="C166" s="26" t="n"/>
      <c r="D166" s="27" t="n"/>
      <c r="E166" s="26" t="n"/>
      <c r="F166" s="17">
        <f>IF(C166="","",IFERROR(INDEX(Categorias!$B$5:$B$40,MATCH(C166,Categorias!$A$5:$A$40,0)),"Categoria?"))</f>
        <v/>
      </c>
      <c r="G166" s="24">
        <f>IF(A166="","",DATE(YEAR(A166),MONTH(A166),1))</f>
        <v/>
      </c>
    </row>
    <row r="167">
      <c r="A167" s="25" t="n"/>
      <c r="B167" s="26" t="n"/>
      <c r="C167" s="26" t="n"/>
      <c r="D167" s="27" t="n"/>
      <c r="E167" s="26" t="n"/>
      <c r="F167" s="17">
        <f>IF(C167="","",IFERROR(INDEX(Categorias!$B$5:$B$40,MATCH(C167,Categorias!$A$5:$A$40,0)),"Categoria?"))</f>
        <v/>
      </c>
      <c r="G167" s="24">
        <f>IF(A167="","",DATE(YEAR(A167),MONTH(A167),1))</f>
        <v/>
      </c>
    </row>
    <row r="168">
      <c r="A168" s="25" t="n"/>
      <c r="B168" s="26" t="n"/>
      <c r="C168" s="26" t="n"/>
      <c r="D168" s="27" t="n"/>
      <c r="E168" s="26" t="n"/>
      <c r="F168" s="17">
        <f>IF(C168="","",IFERROR(INDEX(Categorias!$B$5:$B$40,MATCH(C168,Categorias!$A$5:$A$40,0)),"Categoria?"))</f>
        <v/>
      </c>
      <c r="G168" s="24">
        <f>IF(A168="","",DATE(YEAR(A168),MONTH(A168),1))</f>
        <v/>
      </c>
    </row>
    <row r="169">
      <c r="A169" s="25" t="n"/>
      <c r="B169" s="26" t="n"/>
      <c r="C169" s="26" t="n"/>
      <c r="D169" s="27" t="n"/>
      <c r="E169" s="26" t="n"/>
      <c r="F169" s="17">
        <f>IF(C169="","",IFERROR(INDEX(Categorias!$B$5:$B$40,MATCH(C169,Categorias!$A$5:$A$40,0)),"Categoria?"))</f>
        <v/>
      </c>
      <c r="G169" s="24">
        <f>IF(A169="","",DATE(YEAR(A169),MONTH(A169),1))</f>
        <v/>
      </c>
    </row>
    <row r="170">
      <c r="A170" s="25" t="n"/>
      <c r="B170" s="26" t="n"/>
      <c r="C170" s="26" t="n"/>
      <c r="D170" s="27" t="n"/>
      <c r="E170" s="26" t="n"/>
      <c r="F170" s="17">
        <f>IF(C170="","",IFERROR(INDEX(Categorias!$B$5:$B$40,MATCH(C170,Categorias!$A$5:$A$40,0)),"Categoria?"))</f>
        <v/>
      </c>
      <c r="G170" s="24">
        <f>IF(A170="","",DATE(YEAR(A170),MONTH(A170),1))</f>
        <v/>
      </c>
    </row>
    <row r="171">
      <c r="A171" s="25" t="n"/>
      <c r="B171" s="26" t="n"/>
      <c r="C171" s="26" t="n"/>
      <c r="D171" s="27" t="n"/>
      <c r="E171" s="26" t="n"/>
      <c r="F171" s="17">
        <f>IF(C171="","",IFERROR(INDEX(Categorias!$B$5:$B$40,MATCH(C171,Categorias!$A$5:$A$40,0)),"Categoria?"))</f>
        <v/>
      </c>
      <c r="G171" s="24">
        <f>IF(A171="","",DATE(YEAR(A171),MONTH(A171),1))</f>
        <v/>
      </c>
    </row>
    <row r="172">
      <c r="A172" s="25" t="n"/>
      <c r="B172" s="26" t="n"/>
      <c r="C172" s="26" t="n"/>
      <c r="D172" s="27" t="n"/>
      <c r="E172" s="26" t="n"/>
      <c r="F172" s="17">
        <f>IF(C172="","",IFERROR(INDEX(Categorias!$B$5:$B$40,MATCH(C172,Categorias!$A$5:$A$40,0)),"Categoria?"))</f>
        <v/>
      </c>
      <c r="G172" s="24">
        <f>IF(A172="","",DATE(YEAR(A172),MONTH(A172),1))</f>
        <v/>
      </c>
    </row>
    <row r="173">
      <c r="A173" s="25" t="n"/>
      <c r="B173" s="26" t="n"/>
      <c r="C173" s="26" t="n"/>
      <c r="D173" s="27" t="n"/>
      <c r="E173" s="26" t="n"/>
      <c r="F173" s="17">
        <f>IF(C173="","",IFERROR(INDEX(Categorias!$B$5:$B$40,MATCH(C173,Categorias!$A$5:$A$40,0)),"Categoria?"))</f>
        <v/>
      </c>
      <c r="G173" s="24">
        <f>IF(A173="","",DATE(YEAR(A173),MONTH(A173),1))</f>
        <v/>
      </c>
    </row>
    <row r="174">
      <c r="A174" s="25" t="n"/>
      <c r="B174" s="26" t="n"/>
      <c r="C174" s="26" t="n"/>
      <c r="D174" s="27" t="n"/>
      <c r="E174" s="26" t="n"/>
      <c r="F174" s="17">
        <f>IF(C174="","",IFERROR(INDEX(Categorias!$B$5:$B$40,MATCH(C174,Categorias!$A$5:$A$40,0)),"Categoria?"))</f>
        <v/>
      </c>
      <c r="G174" s="24">
        <f>IF(A174="","",DATE(YEAR(A174),MONTH(A174),1))</f>
        <v/>
      </c>
    </row>
    <row r="175">
      <c r="A175" s="25" t="n"/>
      <c r="B175" s="26" t="n"/>
      <c r="C175" s="26" t="n"/>
      <c r="D175" s="27" t="n"/>
      <c r="E175" s="26" t="n"/>
      <c r="F175" s="17">
        <f>IF(C175="","",IFERROR(INDEX(Categorias!$B$5:$B$40,MATCH(C175,Categorias!$A$5:$A$40,0)),"Categoria?"))</f>
        <v/>
      </c>
      <c r="G175" s="24">
        <f>IF(A175="","",DATE(YEAR(A175),MONTH(A175),1))</f>
        <v/>
      </c>
    </row>
    <row r="176">
      <c r="A176" s="25" t="n"/>
      <c r="B176" s="26" t="n"/>
      <c r="C176" s="26" t="n"/>
      <c r="D176" s="27" t="n"/>
      <c r="E176" s="26" t="n"/>
      <c r="F176" s="17">
        <f>IF(C176="","",IFERROR(INDEX(Categorias!$B$5:$B$40,MATCH(C176,Categorias!$A$5:$A$40,0)),"Categoria?"))</f>
        <v/>
      </c>
      <c r="G176" s="24">
        <f>IF(A176="","",DATE(YEAR(A176),MONTH(A176),1))</f>
        <v/>
      </c>
    </row>
    <row r="177">
      <c r="A177" s="25" t="n"/>
      <c r="B177" s="26" t="n"/>
      <c r="C177" s="26" t="n"/>
      <c r="D177" s="27" t="n"/>
      <c r="E177" s="26" t="n"/>
      <c r="F177" s="17">
        <f>IF(C177="","",IFERROR(INDEX(Categorias!$B$5:$B$40,MATCH(C177,Categorias!$A$5:$A$40,0)),"Categoria?"))</f>
        <v/>
      </c>
      <c r="G177" s="24">
        <f>IF(A177="","",DATE(YEAR(A177),MONTH(A177),1))</f>
        <v/>
      </c>
    </row>
    <row r="178">
      <c r="A178" s="25" t="n"/>
      <c r="B178" s="26" t="n"/>
      <c r="C178" s="26" t="n"/>
      <c r="D178" s="27" t="n"/>
      <c r="E178" s="26" t="n"/>
      <c r="F178" s="17">
        <f>IF(C178="","",IFERROR(INDEX(Categorias!$B$5:$B$40,MATCH(C178,Categorias!$A$5:$A$40,0)),"Categoria?"))</f>
        <v/>
      </c>
      <c r="G178" s="24">
        <f>IF(A178="","",DATE(YEAR(A178),MONTH(A178),1))</f>
        <v/>
      </c>
    </row>
    <row r="179">
      <c r="A179" s="25" t="n"/>
      <c r="B179" s="26" t="n"/>
      <c r="C179" s="26" t="n"/>
      <c r="D179" s="27" t="n"/>
      <c r="E179" s="26" t="n"/>
      <c r="F179" s="17">
        <f>IF(C179="","",IFERROR(INDEX(Categorias!$B$5:$B$40,MATCH(C179,Categorias!$A$5:$A$40,0)),"Categoria?"))</f>
        <v/>
      </c>
      <c r="G179" s="24">
        <f>IF(A179="","",DATE(YEAR(A179),MONTH(A179),1))</f>
        <v/>
      </c>
    </row>
    <row r="180">
      <c r="A180" s="25" t="n"/>
      <c r="B180" s="26" t="n"/>
      <c r="C180" s="26" t="n"/>
      <c r="D180" s="27" t="n"/>
      <c r="E180" s="26" t="n"/>
      <c r="F180" s="17">
        <f>IF(C180="","",IFERROR(INDEX(Categorias!$B$5:$B$40,MATCH(C180,Categorias!$A$5:$A$40,0)),"Categoria?"))</f>
        <v/>
      </c>
      <c r="G180" s="24">
        <f>IF(A180="","",DATE(YEAR(A180),MONTH(A180),1))</f>
        <v/>
      </c>
    </row>
    <row r="181">
      <c r="A181" s="25" t="n"/>
      <c r="B181" s="26" t="n"/>
      <c r="C181" s="26" t="n"/>
      <c r="D181" s="27" t="n"/>
      <c r="E181" s="26" t="n"/>
      <c r="F181" s="17">
        <f>IF(C181="","",IFERROR(INDEX(Categorias!$B$5:$B$40,MATCH(C181,Categorias!$A$5:$A$40,0)),"Categoria?"))</f>
        <v/>
      </c>
      <c r="G181" s="24">
        <f>IF(A181="","",DATE(YEAR(A181),MONTH(A181),1))</f>
        <v/>
      </c>
    </row>
    <row r="182">
      <c r="A182" s="25" t="n"/>
      <c r="B182" s="26" t="n"/>
      <c r="C182" s="26" t="n"/>
      <c r="D182" s="27" t="n"/>
      <c r="E182" s="26" t="n"/>
      <c r="F182" s="17">
        <f>IF(C182="","",IFERROR(INDEX(Categorias!$B$5:$B$40,MATCH(C182,Categorias!$A$5:$A$40,0)),"Categoria?"))</f>
        <v/>
      </c>
      <c r="G182" s="24">
        <f>IF(A182="","",DATE(YEAR(A182),MONTH(A182),1))</f>
        <v/>
      </c>
    </row>
    <row r="183">
      <c r="A183" s="25" t="n"/>
      <c r="B183" s="26" t="n"/>
      <c r="C183" s="26" t="n"/>
      <c r="D183" s="27" t="n"/>
      <c r="E183" s="26" t="n"/>
      <c r="F183" s="17">
        <f>IF(C183="","",IFERROR(INDEX(Categorias!$B$5:$B$40,MATCH(C183,Categorias!$A$5:$A$40,0)),"Categoria?"))</f>
        <v/>
      </c>
      <c r="G183" s="24">
        <f>IF(A183="","",DATE(YEAR(A183),MONTH(A183),1))</f>
        <v/>
      </c>
    </row>
    <row r="184">
      <c r="A184" s="25" t="n"/>
      <c r="B184" s="26" t="n"/>
      <c r="C184" s="26" t="n"/>
      <c r="D184" s="27" t="n"/>
      <c r="E184" s="26" t="n"/>
      <c r="F184" s="17">
        <f>IF(C184="","",IFERROR(INDEX(Categorias!$B$5:$B$40,MATCH(C184,Categorias!$A$5:$A$40,0)),"Categoria?"))</f>
        <v/>
      </c>
      <c r="G184" s="24">
        <f>IF(A184="","",DATE(YEAR(A184),MONTH(A184),1))</f>
        <v/>
      </c>
    </row>
    <row r="185">
      <c r="A185" s="25" t="n"/>
      <c r="B185" s="26" t="n"/>
      <c r="C185" s="26" t="n"/>
      <c r="D185" s="27" t="n"/>
      <c r="E185" s="26" t="n"/>
      <c r="F185" s="17">
        <f>IF(C185="","",IFERROR(INDEX(Categorias!$B$5:$B$40,MATCH(C185,Categorias!$A$5:$A$40,0)),"Categoria?"))</f>
        <v/>
      </c>
      <c r="G185" s="24">
        <f>IF(A185="","",DATE(YEAR(A185),MONTH(A185),1))</f>
        <v/>
      </c>
    </row>
    <row r="186">
      <c r="A186" s="25" t="n"/>
      <c r="B186" s="26" t="n"/>
      <c r="C186" s="26" t="n"/>
      <c r="D186" s="27" t="n"/>
      <c r="E186" s="26" t="n"/>
      <c r="F186" s="17">
        <f>IF(C186="","",IFERROR(INDEX(Categorias!$B$5:$B$40,MATCH(C186,Categorias!$A$5:$A$40,0)),"Categoria?"))</f>
        <v/>
      </c>
      <c r="G186" s="24">
        <f>IF(A186="","",DATE(YEAR(A186),MONTH(A186),1))</f>
        <v/>
      </c>
    </row>
    <row r="187">
      <c r="A187" s="25" t="n"/>
      <c r="B187" s="26" t="n"/>
      <c r="C187" s="26" t="n"/>
      <c r="D187" s="27" t="n"/>
      <c r="E187" s="26" t="n"/>
      <c r="F187" s="17">
        <f>IF(C187="","",IFERROR(INDEX(Categorias!$B$5:$B$40,MATCH(C187,Categorias!$A$5:$A$40,0)),"Categoria?"))</f>
        <v/>
      </c>
      <c r="G187" s="24">
        <f>IF(A187="","",DATE(YEAR(A187),MONTH(A187),1))</f>
        <v/>
      </c>
    </row>
    <row r="188">
      <c r="A188" s="25" t="n"/>
      <c r="B188" s="26" t="n"/>
      <c r="C188" s="26" t="n"/>
      <c r="D188" s="27" t="n"/>
      <c r="E188" s="26" t="n"/>
      <c r="F188" s="17">
        <f>IF(C188="","",IFERROR(INDEX(Categorias!$B$5:$B$40,MATCH(C188,Categorias!$A$5:$A$40,0)),"Categoria?"))</f>
        <v/>
      </c>
      <c r="G188" s="24">
        <f>IF(A188="","",DATE(YEAR(A188),MONTH(A188),1))</f>
        <v/>
      </c>
    </row>
    <row r="189">
      <c r="A189" s="25" t="n"/>
      <c r="B189" s="26" t="n"/>
      <c r="C189" s="26" t="n"/>
      <c r="D189" s="27" t="n"/>
      <c r="E189" s="26" t="n"/>
      <c r="F189" s="17">
        <f>IF(C189="","",IFERROR(INDEX(Categorias!$B$5:$B$40,MATCH(C189,Categorias!$A$5:$A$40,0)),"Categoria?"))</f>
        <v/>
      </c>
      <c r="G189" s="24">
        <f>IF(A189="","",DATE(YEAR(A189),MONTH(A189),1))</f>
        <v/>
      </c>
    </row>
    <row r="190">
      <c r="A190" s="25" t="n"/>
      <c r="B190" s="26" t="n"/>
      <c r="C190" s="26" t="n"/>
      <c r="D190" s="27" t="n"/>
      <c r="E190" s="26" t="n"/>
      <c r="F190" s="17">
        <f>IF(C190="","",IFERROR(INDEX(Categorias!$B$5:$B$40,MATCH(C190,Categorias!$A$5:$A$40,0)),"Categoria?"))</f>
        <v/>
      </c>
      <c r="G190" s="24">
        <f>IF(A190="","",DATE(YEAR(A190),MONTH(A190),1))</f>
        <v/>
      </c>
    </row>
    <row r="191">
      <c r="A191" s="25" t="n"/>
      <c r="B191" s="26" t="n"/>
      <c r="C191" s="26" t="n"/>
      <c r="D191" s="27" t="n"/>
      <c r="E191" s="26" t="n"/>
      <c r="F191" s="17">
        <f>IF(C191="","",IFERROR(INDEX(Categorias!$B$5:$B$40,MATCH(C191,Categorias!$A$5:$A$40,0)),"Categoria?"))</f>
        <v/>
      </c>
      <c r="G191" s="24">
        <f>IF(A191="","",DATE(YEAR(A191),MONTH(A191),1))</f>
        <v/>
      </c>
    </row>
    <row r="192">
      <c r="A192" s="25" t="n"/>
      <c r="B192" s="26" t="n"/>
      <c r="C192" s="26" t="n"/>
      <c r="D192" s="27" t="n"/>
      <c r="E192" s="26" t="n"/>
      <c r="F192" s="17">
        <f>IF(C192="","",IFERROR(INDEX(Categorias!$B$5:$B$40,MATCH(C192,Categorias!$A$5:$A$40,0)),"Categoria?"))</f>
        <v/>
      </c>
      <c r="G192" s="24">
        <f>IF(A192="","",DATE(YEAR(A192),MONTH(A192),1))</f>
        <v/>
      </c>
    </row>
    <row r="193">
      <c r="A193" s="25" t="n"/>
      <c r="B193" s="26" t="n"/>
      <c r="C193" s="26" t="n"/>
      <c r="D193" s="27" t="n"/>
      <c r="E193" s="26" t="n"/>
      <c r="F193" s="17">
        <f>IF(C193="","",IFERROR(INDEX(Categorias!$B$5:$B$40,MATCH(C193,Categorias!$A$5:$A$40,0)),"Categoria?"))</f>
        <v/>
      </c>
      <c r="G193" s="24">
        <f>IF(A193="","",DATE(YEAR(A193),MONTH(A193),1))</f>
        <v/>
      </c>
    </row>
    <row r="194">
      <c r="A194" s="25" t="n"/>
      <c r="B194" s="26" t="n"/>
      <c r="C194" s="26" t="n"/>
      <c r="D194" s="27" t="n"/>
      <c r="E194" s="26" t="n"/>
      <c r="F194" s="17">
        <f>IF(C194="","",IFERROR(INDEX(Categorias!$B$5:$B$40,MATCH(C194,Categorias!$A$5:$A$40,0)),"Categoria?"))</f>
        <v/>
      </c>
      <c r="G194" s="24">
        <f>IF(A194="","",DATE(YEAR(A194),MONTH(A194),1))</f>
        <v/>
      </c>
    </row>
    <row r="195">
      <c r="A195" s="25" t="n"/>
      <c r="B195" s="26" t="n"/>
      <c r="C195" s="26" t="n"/>
      <c r="D195" s="27" t="n"/>
      <c r="E195" s="26" t="n"/>
      <c r="F195" s="17">
        <f>IF(C195="","",IFERROR(INDEX(Categorias!$B$5:$B$40,MATCH(C195,Categorias!$A$5:$A$40,0)),"Categoria?"))</f>
        <v/>
      </c>
      <c r="G195" s="24">
        <f>IF(A195="","",DATE(YEAR(A195),MONTH(A195),1))</f>
        <v/>
      </c>
    </row>
    <row r="196">
      <c r="A196" s="25" t="n"/>
      <c r="B196" s="26" t="n"/>
      <c r="C196" s="26" t="n"/>
      <c r="D196" s="27" t="n"/>
      <c r="E196" s="26" t="n"/>
      <c r="F196" s="17">
        <f>IF(C196="","",IFERROR(INDEX(Categorias!$B$5:$B$40,MATCH(C196,Categorias!$A$5:$A$40,0)),"Categoria?"))</f>
        <v/>
      </c>
      <c r="G196" s="24">
        <f>IF(A196="","",DATE(YEAR(A196),MONTH(A196),1))</f>
        <v/>
      </c>
    </row>
    <row r="197">
      <c r="A197" s="25" t="n"/>
      <c r="B197" s="26" t="n"/>
      <c r="C197" s="26" t="n"/>
      <c r="D197" s="27" t="n"/>
      <c r="E197" s="26" t="n"/>
      <c r="F197" s="17">
        <f>IF(C197="","",IFERROR(INDEX(Categorias!$B$5:$B$40,MATCH(C197,Categorias!$A$5:$A$40,0)),"Categoria?"))</f>
        <v/>
      </c>
      <c r="G197" s="24">
        <f>IF(A197="","",DATE(YEAR(A197),MONTH(A197),1))</f>
        <v/>
      </c>
    </row>
    <row r="198">
      <c r="A198" s="25" t="n"/>
      <c r="B198" s="26" t="n"/>
      <c r="C198" s="26" t="n"/>
      <c r="D198" s="27" t="n"/>
      <c r="E198" s="26" t="n"/>
      <c r="F198" s="17">
        <f>IF(C198="","",IFERROR(INDEX(Categorias!$B$5:$B$40,MATCH(C198,Categorias!$A$5:$A$40,0)),"Categoria?"))</f>
        <v/>
      </c>
      <c r="G198" s="24">
        <f>IF(A198="","",DATE(YEAR(A198),MONTH(A198),1))</f>
        <v/>
      </c>
    </row>
    <row r="199">
      <c r="A199" s="25" t="n"/>
      <c r="B199" s="26" t="n"/>
      <c r="C199" s="26" t="n"/>
      <c r="D199" s="27" t="n"/>
      <c r="E199" s="26" t="n"/>
      <c r="F199" s="17">
        <f>IF(C199="","",IFERROR(INDEX(Categorias!$B$5:$B$40,MATCH(C199,Categorias!$A$5:$A$40,0)),"Categoria?"))</f>
        <v/>
      </c>
      <c r="G199" s="24">
        <f>IF(A199="","",DATE(YEAR(A199),MONTH(A199),1))</f>
        <v/>
      </c>
    </row>
    <row r="200">
      <c r="A200" s="25" t="n"/>
      <c r="B200" s="26" t="n"/>
      <c r="C200" s="26" t="n"/>
      <c r="D200" s="27" t="n"/>
      <c r="E200" s="26" t="n"/>
      <c r="F200" s="17">
        <f>IF(C200="","",IFERROR(INDEX(Categorias!$B$5:$B$40,MATCH(C200,Categorias!$A$5:$A$40,0)),"Categoria?"))</f>
        <v/>
      </c>
      <c r="G200" s="24">
        <f>IF(A200="","",DATE(YEAR(A200),MONTH(A200),1))</f>
        <v/>
      </c>
    </row>
    <row r="201">
      <c r="A201" s="25" t="n"/>
      <c r="B201" s="26" t="n"/>
      <c r="C201" s="26" t="n"/>
      <c r="D201" s="27" t="n"/>
      <c r="E201" s="26" t="n"/>
      <c r="F201" s="17">
        <f>IF(C201="","",IFERROR(INDEX(Categorias!$B$5:$B$40,MATCH(C201,Categorias!$A$5:$A$40,0)),"Categoria?"))</f>
        <v/>
      </c>
      <c r="G201" s="24">
        <f>IF(A201="","",DATE(YEAR(A201),MONTH(A201),1))</f>
        <v/>
      </c>
    </row>
    <row r="202">
      <c r="A202" s="25" t="n"/>
      <c r="B202" s="26" t="n"/>
      <c r="C202" s="26" t="n"/>
      <c r="D202" s="27" t="n"/>
      <c r="E202" s="26" t="n"/>
      <c r="F202" s="17">
        <f>IF(C202="","",IFERROR(INDEX(Categorias!$B$5:$B$40,MATCH(C202,Categorias!$A$5:$A$40,0)),"Categoria?"))</f>
        <v/>
      </c>
      <c r="G202" s="24">
        <f>IF(A202="","",DATE(YEAR(A202),MONTH(A202),1))</f>
        <v/>
      </c>
    </row>
    <row r="203">
      <c r="A203" s="25" t="n"/>
      <c r="B203" s="26" t="n"/>
      <c r="C203" s="26" t="n"/>
      <c r="D203" s="27" t="n"/>
      <c r="E203" s="26" t="n"/>
      <c r="F203" s="17">
        <f>IF(C203="","",IFERROR(INDEX(Categorias!$B$5:$B$40,MATCH(C203,Categorias!$A$5:$A$40,0)),"Categoria?"))</f>
        <v/>
      </c>
      <c r="G203" s="24">
        <f>IF(A203="","",DATE(YEAR(A203),MONTH(A203),1))</f>
        <v/>
      </c>
    </row>
    <row r="204">
      <c r="A204" s="25" t="n"/>
      <c r="B204" s="26" t="n"/>
      <c r="C204" s="26" t="n"/>
      <c r="D204" s="27" t="n"/>
      <c r="E204" s="26" t="n"/>
      <c r="F204" s="17">
        <f>IF(C204="","",IFERROR(INDEX(Categorias!$B$5:$B$40,MATCH(C204,Categorias!$A$5:$A$40,0)),"Categoria?"))</f>
        <v/>
      </c>
      <c r="G204" s="24">
        <f>IF(A204="","",DATE(YEAR(A204),MONTH(A204),1))</f>
        <v/>
      </c>
    </row>
    <row r="205">
      <c r="A205" s="25" t="n"/>
      <c r="B205" s="26" t="n"/>
      <c r="C205" s="26" t="n"/>
      <c r="D205" s="27" t="n"/>
      <c r="E205" s="26" t="n"/>
      <c r="F205" s="17">
        <f>IF(C205="","",IFERROR(INDEX(Categorias!$B$5:$B$40,MATCH(C205,Categorias!$A$5:$A$40,0)),"Categoria?"))</f>
        <v/>
      </c>
      <c r="G205" s="24">
        <f>IF(A205="","",DATE(YEAR(A205),MONTH(A205),1))</f>
        <v/>
      </c>
    </row>
    <row r="206">
      <c r="A206" s="25" t="n"/>
      <c r="B206" s="26" t="n"/>
      <c r="C206" s="26" t="n"/>
      <c r="D206" s="27" t="n"/>
      <c r="E206" s="26" t="n"/>
      <c r="F206" s="17">
        <f>IF(C206="","",IFERROR(INDEX(Categorias!$B$5:$B$40,MATCH(C206,Categorias!$A$5:$A$40,0)),"Categoria?"))</f>
        <v/>
      </c>
      <c r="G206" s="24">
        <f>IF(A206="","",DATE(YEAR(A206),MONTH(A206),1))</f>
        <v/>
      </c>
    </row>
    <row r="207">
      <c r="A207" s="25" t="n"/>
      <c r="B207" s="26" t="n"/>
      <c r="C207" s="26" t="n"/>
      <c r="D207" s="27" t="n"/>
      <c r="E207" s="26" t="n"/>
      <c r="F207" s="17">
        <f>IF(C207="","",IFERROR(INDEX(Categorias!$B$5:$B$40,MATCH(C207,Categorias!$A$5:$A$40,0)),"Categoria?"))</f>
        <v/>
      </c>
      <c r="G207" s="24">
        <f>IF(A207="","",DATE(YEAR(A207),MONTH(A207),1))</f>
        <v/>
      </c>
    </row>
    <row r="208">
      <c r="A208" s="25" t="n"/>
      <c r="B208" s="26" t="n"/>
      <c r="C208" s="26" t="n"/>
      <c r="D208" s="27" t="n"/>
      <c r="E208" s="26" t="n"/>
      <c r="F208" s="17">
        <f>IF(C208="","",IFERROR(INDEX(Categorias!$B$5:$B$40,MATCH(C208,Categorias!$A$5:$A$40,0)),"Categoria?"))</f>
        <v/>
      </c>
      <c r="G208" s="24">
        <f>IF(A208="","",DATE(YEAR(A208),MONTH(A208),1))</f>
        <v/>
      </c>
    </row>
    <row r="209">
      <c r="A209" s="25" t="n"/>
      <c r="B209" s="26" t="n"/>
      <c r="C209" s="26" t="n"/>
      <c r="D209" s="27" t="n"/>
      <c r="E209" s="26" t="n"/>
      <c r="F209" s="17">
        <f>IF(C209="","",IFERROR(INDEX(Categorias!$B$5:$B$40,MATCH(C209,Categorias!$A$5:$A$40,0)),"Categoria?"))</f>
        <v/>
      </c>
      <c r="G209" s="24">
        <f>IF(A209="","",DATE(YEAR(A209),MONTH(A209),1))</f>
        <v/>
      </c>
    </row>
    <row r="210">
      <c r="A210" s="25" t="n"/>
      <c r="B210" s="26" t="n"/>
      <c r="C210" s="26" t="n"/>
      <c r="D210" s="27" t="n"/>
      <c r="E210" s="26" t="n"/>
      <c r="F210" s="17">
        <f>IF(C210="","",IFERROR(INDEX(Categorias!$B$5:$B$40,MATCH(C210,Categorias!$A$5:$A$40,0)),"Categoria?"))</f>
        <v/>
      </c>
      <c r="G210" s="24">
        <f>IF(A210="","",DATE(YEAR(A210),MONTH(A210),1))</f>
        <v/>
      </c>
    </row>
    <row r="211">
      <c r="A211" s="25" t="n"/>
      <c r="B211" s="26" t="n"/>
      <c r="C211" s="26" t="n"/>
      <c r="D211" s="27" t="n"/>
      <c r="E211" s="26" t="n"/>
      <c r="F211" s="17">
        <f>IF(C211="","",IFERROR(INDEX(Categorias!$B$5:$B$40,MATCH(C211,Categorias!$A$5:$A$40,0)),"Categoria?"))</f>
        <v/>
      </c>
      <c r="G211" s="24">
        <f>IF(A211="","",DATE(YEAR(A211),MONTH(A211),1))</f>
        <v/>
      </c>
    </row>
    <row r="212">
      <c r="A212" s="25" t="n"/>
      <c r="B212" s="26" t="n"/>
      <c r="C212" s="26" t="n"/>
      <c r="D212" s="27" t="n"/>
      <c r="E212" s="26" t="n"/>
      <c r="F212" s="17">
        <f>IF(C212="","",IFERROR(INDEX(Categorias!$B$5:$B$40,MATCH(C212,Categorias!$A$5:$A$40,0)),"Categoria?"))</f>
        <v/>
      </c>
      <c r="G212" s="24">
        <f>IF(A212="","",DATE(YEAR(A212),MONTH(A212),1))</f>
        <v/>
      </c>
    </row>
    <row r="213">
      <c r="A213" s="25" t="n"/>
      <c r="B213" s="26" t="n"/>
      <c r="C213" s="26" t="n"/>
      <c r="D213" s="27" t="n"/>
      <c r="E213" s="26" t="n"/>
      <c r="F213" s="17">
        <f>IF(C213="","",IFERROR(INDEX(Categorias!$B$5:$B$40,MATCH(C213,Categorias!$A$5:$A$40,0)),"Categoria?"))</f>
        <v/>
      </c>
      <c r="G213" s="24">
        <f>IF(A213="","",DATE(YEAR(A213),MONTH(A213),1))</f>
        <v/>
      </c>
    </row>
    <row r="214">
      <c r="A214" s="25" t="n"/>
      <c r="B214" s="26" t="n"/>
      <c r="C214" s="26" t="n"/>
      <c r="D214" s="27" t="n"/>
      <c r="E214" s="26" t="n"/>
      <c r="F214" s="17">
        <f>IF(C214="","",IFERROR(INDEX(Categorias!$B$5:$B$40,MATCH(C214,Categorias!$A$5:$A$40,0)),"Categoria?"))</f>
        <v/>
      </c>
      <c r="G214" s="24">
        <f>IF(A214="","",DATE(YEAR(A214),MONTH(A214),1))</f>
        <v/>
      </c>
    </row>
    <row r="215">
      <c r="A215" s="25" t="n"/>
      <c r="B215" s="26" t="n"/>
      <c r="C215" s="26" t="n"/>
      <c r="D215" s="27" t="n"/>
      <c r="E215" s="26" t="n"/>
      <c r="F215" s="17">
        <f>IF(C215="","",IFERROR(INDEX(Categorias!$B$5:$B$40,MATCH(C215,Categorias!$A$5:$A$40,0)),"Categoria?"))</f>
        <v/>
      </c>
      <c r="G215" s="24">
        <f>IF(A215="","",DATE(YEAR(A215),MONTH(A215),1))</f>
        <v/>
      </c>
    </row>
    <row r="216">
      <c r="A216" s="25" t="n"/>
      <c r="B216" s="26" t="n"/>
      <c r="C216" s="26" t="n"/>
      <c r="D216" s="27" t="n"/>
      <c r="E216" s="26" t="n"/>
      <c r="F216" s="17">
        <f>IF(C216="","",IFERROR(INDEX(Categorias!$B$5:$B$40,MATCH(C216,Categorias!$A$5:$A$40,0)),"Categoria?"))</f>
        <v/>
      </c>
      <c r="G216" s="24">
        <f>IF(A216="","",DATE(YEAR(A216),MONTH(A216),1))</f>
        <v/>
      </c>
    </row>
    <row r="217">
      <c r="A217" s="25" t="n"/>
      <c r="B217" s="26" t="n"/>
      <c r="C217" s="26" t="n"/>
      <c r="D217" s="27" t="n"/>
      <c r="E217" s="26" t="n"/>
      <c r="F217" s="17">
        <f>IF(C217="","",IFERROR(INDEX(Categorias!$B$5:$B$40,MATCH(C217,Categorias!$A$5:$A$40,0)),"Categoria?"))</f>
        <v/>
      </c>
      <c r="G217" s="24">
        <f>IF(A217="","",DATE(YEAR(A217),MONTH(A217),1))</f>
        <v/>
      </c>
    </row>
    <row r="218">
      <c r="A218" s="25" t="n"/>
      <c r="B218" s="26" t="n"/>
      <c r="C218" s="26" t="n"/>
      <c r="D218" s="27" t="n"/>
      <c r="E218" s="26" t="n"/>
      <c r="F218" s="17">
        <f>IF(C218="","",IFERROR(INDEX(Categorias!$B$5:$B$40,MATCH(C218,Categorias!$A$5:$A$40,0)),"Categoria?"))</f>
        <v/>
      </c>
      <c r="G218" s="24">
        <f>IF(A218="","",DATE(YEAR(A218),MONTH(A218),1))</f>
        <v/>
      </c>
    </row>
    <row r="219">
      <c r="A219" s="25" t="n"/>
      <c r="B219" s="26" t="n"/>
      <c r="C219" s="26" t="n"/>
      <c r="D219" s="27" t="n"/>
      <c r="E219" s="26" t="n"/>
      <c r="F219" s="17">
        <f>IF(C219="","",IFERROR(INDEX(Categorias!$B$5:$B$40,MATCH(C219,Categorias!$A$5:$A$40,0)),"Categoria?"))</f>
        <v/>
      </c>
      <c r="G219" s="24">
        <f>IF(A219="","",DATE(YEAR(A219),MONTH(A219),1))</f>
        <v/>
      </c>
    </row>
    <row r="220">
      <c r="A220" s="25" t="n"/>
      <c r="B220" s="26" t="n"/>
      <c r="C220" s="26" t="n"/>
      <c r="D220" s="27" t="n"/>
      <c r="E220" s="26" t="n"/>
      <c r="F220" s="17">
        <f>IF(C220="","",IFERROR(INDEX(Categorias!$B$5:$B$40,MATCH(C220,Categorias!$A$5:$A$40,0)),"Categoria?"))</f>
        <v/>
      </c>
      <c r="G220" s="24">
        <f>IF(A220="","",DATE(YEAR(A220),MONTH(A220),1))</f>
        <v/>
      </c>
    </row>
    <row r="221">
      <c r="A221" s="25" t="n"/>
      <c r="B221" s="26" t="n"/>
      <c r="C221" s="26" t="n"/>
      <c r="D221" s="27" t="n"/>
      <c r="E221" s="26" t="n"/>
      <c r="F221" s="17">
        <f>IF(C221="","",IFERROR(INDEX(Categorias!$B$5:$B$40,MATCH(C221,Categorias!$A$5:$A$40,0)),"Categoria?"))</f>
        <v/>
      </c>
      <c r="G221" s="24">
        <f>IF(A221="","",DATE(YEAR(A221),MONTH(A221),1))</f>
        <v/>
      </c>
    </row>
    <row r="222">
      <c r="A222" s="25" t="n"/>
      <c r="B222" s="26" t="n"/>
      <c r="C222" s="26" t="n"/>
      <c r="D222" s="27" t="n"/>
      <c r="E222" s="26" t="n"/>
      <c r="F222" s="17">
        <f>IF(C222="","",IFERROR(INDEX(Categorias!$B$5:$B$40,MATCH(C222,Categorias!$A$5:$A$40,0)),"Categoria?"))</f>
        <v/>
      </c>
      <c r="G222" s="24">
        <f>IF(A222="","",DATE(YEAR(A222),MONTH(A222),1))</f>
        <v/>
      </c>
    </row>
    <row r="223">
      <c r="A223" s="25" t="n"/>
      <c r="B223" s="26" t="n"/>
      <c r="C223" s="26" t="n"/>
      <c r="D223" s="27" t="n"/>
      <c r="E223" s="26" t="n"/>
      <c r="F223" s="17">
        <f>IF(C223="","",IFERROR(INDEX(Categorias!$B$5:$B$40,MATCH(C223,Categorias!$A$5:$A$40,0)),"Categoria?"))</f>
        <v/>
      </c>
      <c r="G223" s="24">
        <f>IF(A223="","",DATE(YEAR(A223),MONTH(A223),1))</f>
        <v/>
      </c>
    </row>
    <row r="224">
      <c r="A224" s="25" t="n"/>
      <c r="B224" s="26" t="n"/>
      <c r="C224" s="26" t="n"/>
      <c r="D224" s="27" t="n"/>
      <c r="E224" s="26" t="n"/>
      <c r="F224" s="17">
        <f>IF(C224="","",IFERROR(INDEX(Categorias!$B$5:$B$40,MATCH(C224,Categorias!$A$5:$A$40,0)),"Categoria?"))</f>
        <v/>
      </c>
      <c r="G224" s="24">
        <f>IF(A224="","",DATE(YEAR(A224),MONTH(A224),1))</f>
        <v/>
      </c>
    </row>
    <row r="225">
      <c r="A225" s="25" t="n"/>
      <c r="B225" s="26" t="n"/>
      <c r="C225" s="26" t="n"/>
      <c r="D225" s="27" t="n"/>
      <c r="E225" s="26" t="n"/>
      <c r="F225" s="17">
        <f>IF(C225="","",IFERROR(INDEX(Categorias!$B$5:$B$40,MATCH(C225,Categorias!$A$5:$A$40,0)),"Categoria?"))</f>
        <v/>
      </c>
      <c r="G225" s="24">
        <f>IF(A225="","",DATE(YEAR(A225),MONTH(A225),1))</f>
        <v/>
      </c>
    </row>
    <row r="226">
      <c r="A226" s="25" t="n"/>
      <c r="B226" s="26" t="n"/>
      <c r="C226" s="26" t="n"/>
      <c r="D226" s="27" t="n"/>
      <c r="E226" s="26" t="n"/>
      <c r="F226" s="17">
        <f>IF(C226="","",IFERROR(INDEX(Categorias!$B$5:$B$40,MATCH(C226,Categorias!$A$5:$A$40,0)),"Categoria?"))</f>
        <v/>
      </c>
      <c r="G226" s="24">
        <f>IF(A226="","",DATE(YEAR(A226),MONTH(A226),1))</f>
        <v/>
      </c>
    </row>
    <row r="227">
      <c r="A227" s="25" t="n"/>
      <c r="B227" s="26" t="n"/>
      <c r="C227" s="26" t="n"/>
      <c r="D227" s="27" t="n"/>
      <c r="E227" s="26" t="n"/>
      <c r="F227" s="17">
        <f>IF(C227="","",IFERROR(INDEX(Categorias!$B$5:$B$40,MATCH(C227,Categorias!$A$5:$A$40,0)),"Categoria?"))</f>
        <v/>
      </c>
      <c r="G227" s="24">
        <f>IF(A227="","",DATE(YEAR(A227),MONTH(A227),1))</f>
        <v/>
      </c>
    </row>
    <row r="228">
      <c r="A228" s="25" t="n"/>
      <c r="B228" s="26" t="n"/>
      <c r="C228" s="26" t="n"/>
      <c r="D228" s="27" t="n"/>
      <c r="E228" s="26" t="n"/>
      <c r="F228" s="17">
        <f>IF(C228="","",IFERROR(INDEX(Categorias!$B$5:$B$40,MATCH(C228,Categorias!$A$5:$A$40,0)),"Categoria?"))</f>
        <v/>
      </c>
      <c r="G228" s="24">
        <f>IF(A228="","",DATE(YEAR(A228),MONTH(A228),1))</f>
        <v/>
      </c>
    </row>
    <row r="229">
      <c r="A229" s="25" t="n"/>
      <c r="B229" s="26" t="n"/>
      <c r="C229" s="26" t="n"/>
      <c r="D229" s="27" t="n"/>
      <c r="E229" s="26" t="n"/>
      <c r="F229" s="17">
        <f>IF(C229="","",IFERROR(INDEX(Categorias!$B$5:$B$40,MATCH(C229,Categorias!$A$5:$A$40,0)),"Categoria?"))</f>
        <v/>
      </c>
      <c r="G229" s="24">
        <f>IF(A229="","",DATE(YEAR(A229),MONTH(A229),1))</f>
        <v/>
      </c>
    </row>
    <row r="230">
      <c r="A230" s="25" t="n"/>
      <c r="B230" s="26" t="n"/>
      <c r="C230" s="26" t="n"/>
      <c r="D230" s="27" t="n"/>
      <c r="E230" s="26" t="n"/>
      <c r="F230" s="17">
        <f>IF(C230="","",IFERROR(INDEX(Categorias!$B$5:$B$40,MATCH(C230,Categorias!$A$5:$A$40,0)),"Categoria?"))</f>
        <v/>
      </c>
      <c r="G230" s="24">
        <f>IF(A230="","",DATE(YEAR(A230),MONTH(A230),1))</f>
        <v/>
      </c>
    </row>
    <row r="231">
      <c r="A231" s="25" t="n"/>
      <c r="B231" s="26" t="n"/>
      <c r="C231" s="26" t="n"/>
      <c r="D231" s="27" t="n"/>
      <c r="E231" s="26" t="n"/>
      <c r="F231" s="17">
        <f>IF(C231="","",IFERROR(INDEX(Categorias!$B$5:$B$40,MATCH(C231,Categorias!$A$5:$A$40,0)),"Categoria?"))</f>
        <v/>
      </c>
      <c r="G231" s="24">
        <f>IF(A231="","",DATE(YEAR(A231),MONTH(A231),1))</f>
        <v/>
      </c>
    </row>
    <row r="232">
      <c r="A232" s="25" t="n"/>
      <c r="B232" s="26" t="n"/>
      <c r="C232" s="26" t="n"/>
      <c r="D232" s="27" t="n"/>
      <c r="E232" s="26" t="n"/>
      <c r="F232" s="17">
        <f>IF(C232="","",IFERROR(INDEX(Categorias!$B$5:$B$40,MATCH(C232,Categorias!$A$5:$A$40,0)),"Categoria?"))</f>
        <v/>
      </c>
      <c r="G232" s="24">
        <f>IF(A232="","",DATE(YEAR(A232),MONTH(A232),1))</f>
        <v/>
      </c>
    </row>
    <row r="233">
      <c r="A233" s="25" t="n"/>
      <c r="B233" s="26" t="n"/>
      <c r="C233" s="26" t="n"/>
      <c r="D233" s="27" t="n"/>
      <c r="E233" s="26" t="n"/>
      <c r="F233" s="17">
        <f>IF(C233="","",IFERROR(INDEX(Categorias!$B$5:$B$40,MATCH(C233,Categorias!$A$5:$A$40,0)),"Categoria?"))</f>
        <v/>
      </c>
      <c r="G233" s="24">
        <f>IF(A233="","",DATE(YEAR(A233),MONTH(A233),1))</f>
        <v/>
      </c>
    </row>
    <row r="234">
      <c r="A234" s="25" t="n"/>
      <c r="B234" s="26" t="n"/>
      <c r="C234" s="26" t="n"/>
      <c r="D234" s="27" t="n"/>
      <c r="E234" s="26" t="n"/>
      <c r="F234" s="17">
        <f>IF(C234="","",IFERROR(INDEX(Categorias!$B$5:$B$40,MATCH(C234,Categorias!$A$5:$A$40,0)),"Categoria?"))</f>
        <v/>
      </c>
      <c r="G234" s="24">
        <f>IF(A234="","",DATE(YEAR(A234),MONTH(A234),1))</f>
        <v/>
      </c>
    </row>
    <row r="235">
      <c r="A235" s="25" t="n"/>
      <c r="B235" s="26" t="n"/>
      <c r="C235" s="26" t="n"/>
      <c r="D235" s="27" t="n"/>
      <c r="E235" s="26" t="n"/>
      <c r="F235" s="17">
        <f>IF(C235="","",IFERROR(INDEX(Categorias!$B$5:$B$40,MATCH(C235,Categorias!$A$5:$A$40,0)),"Categoria?"))</f>
        <v/>
      </c>
      <c r="G235" s="24">
        <f>IF(A235="","",DATE(YEAR(A235),MONTH(A235),1))</f>
        <v/>
      </c>
    </row>
    <row r="236">
      <c r="A236" s="25" t="n"/>
      <c r="B236" s="26" t="n"/>
      <c r="C236" s="26" t="n"/>
      <c r="D236" s="27" t="n"/>
      <c r="E236" s="26" t="n"/>
      <c r="F236" s="17">
        <f>IF(C236="","",IFERROR(INDEX(Categorias!$B$5:$B$40,MATCH(C236,Categorias!$A$5:$A$40,0)),"Categoria?"))</f>
        <v/>
      </c>
      <c r="G236" s="24">
        <f>IF(A236="","",DATE(YEAR(A236),MONTH(A236),1))</f>
        <v/>
      </c>
    </row>
    <row r="237">
      <c r="A237" s="25" t="n"/>
      <c r="B237" s="26" t="n"/>
      <c r="C237" s="26" t="n"/>
      <c r="D237" s="27" t="n"/>
      <c r="E237" s="26" t="n"/>
      <c r="F237" s="17">
        <f>IF(C237="","",IFERROR(INDEX(Categorias!$B$5:$B$40,MATCH(C237,Categorias!$A$5:$A$40,0)),"Categoria?"))</f>
        <v/>
      </c>
      <c r="G237" s="24">
        <f>IF(A237="","",DATE(YEAR(A237),MONTH(A237),1))</f>
        <v/>
      </c>
    </row>
    <row r="238">
      <c r="A238" s="25" t="n"/>
      <c r="B238" s="26" t="n"/>
      <c r="C238" s="26" t="n"/>
      <c r="D238" s="27" t="n"/>
      <c r="E238" s="26" t="n"/>
      <c r="F238" s="17">
        <f>IF(C238="","",IFERROR(INDEX(Categorias!$B$5:$B$40,MATCH(C238,Categorias!$A$5:$A$40,0)),"Categoria?"))</f>
        <v/>
      </c>
      <c r="G238" s="24">
        <f>IF(A238="","",DATE(YEAR(A238),MONTH(A238),1))</f>
        <v/>
      </c>
    </row>
    <row r="239">
      <c r="A239" s="25" t="n"/>
      <c r="B239" s="26" t="n"/>
      <c r="C239" s="26" t="n"/>
      <c r="D239" s="27" t="n"/>
      <c r="E239" s="26" t="n"/>
      <c r="F239" s="17">
        <f>IF(C239="","",IFERROR(INDEX(Categorias!$B$5:$B$40,MATCH(C239,Categorias!$A$5:$A$40,0)),"Categoria?"))</f>
        <v/>
      </c>
      <c r="G239" s="24">
        <f>IF(A239="","",DATE(YEAR(A239),MONTH(A239),1))</f>
        <v/>
      </c>
    </row>
    <row r="240">
      <c r="A240" s="25" t="n"/>
      <c r="B240" s="26" t="n"/>
      <c r="C240" s="26" t="n"/>
      <c r="D240" s="27" t="n"/>
      <c r="E240" s="26" t="n"/>
      <c r="F240" s="17">
        <f>IF(C240="","",IFERROR(INDEX(Categorias!$B$5:$B$40,MATCH(C240,Categorias!$A$5:$A$40,0)),"Categoria?"))</f>
        <v/>
      </c>
      <c r="G240" s="24">
        <f>IF(A240="","",DATE(YEAR(A240),MONTH(A240),1))</f>
        <v/>
      </c>
    </row>
    <row r="241">
      <c r="A241" s="25" t="n"/>
      <c r="B241" s="26" t="n"/>
      <c r="C241" s="26" t="n"/>
      <c r="D241" s="27" t="n"/>
      <c r="E241" s="26" t="n"/>
      <c r="F241" s="17">
        <f>IF(C241="","",IFERROR(INDEX(Categorias!$B$5:$B$40,MATCH(C241,Categorias!$A$5:$A$40,0)),"Categoria?"))</f>
        <v/>
      </c>
      <c r="G241" s="24">
        <f>IF(A241="","",DATE(YEAR(A241),MONTH(A241),1))</f>
        <v/>
      </c>
    </row>
    <row r="242">
      <c r="A242" s="25" t="n"/>
      <c r="B242" s="26" t="n"/>
      <c r="C242" s="26" t="n"/>
      <c r="D242" s="27" t="n"/>
      <c r="E242" s="26" t="n"/>
      <c r="F242" s="17">
        <f>IF(C242="","",IFERROR(INDEX(Categorias!$B$5:$B$40,MATCH(C242,Categorias!$A$5:$A$40,0)),"Categoria?"))</f>
        <v/>
      </c>
      <c r="G242" s="24">
        <f>IF(A242="","",DATE(YEAR(A242),MONTH(A242),1))</f>
        <v/>
      </c>
    </row>
    <row r="243">
      <c r="A243" s="25" t="n"/>
      <c r="B243" s="26" t="n"/>
      <c r="C243" s="26" t="n"/>
      <c r="D243" s="27" t="n"/>
      <c r="E243" s="26" t="n"/>
      <c r="F243" s="17">
        <f>IF(C243="","",IFERROR(INDEX(Categorias!$B$5:$B$40,MATCH(C243,Categorias!$A$5:$A$40,0)),"Categoria?"))</f>
        <v/>
      </c>
      <c r="G243" s="24">
        <f>IF(A243="","",DATE(YEAR(A243),MONTH(A243),1))</f>
        <v/>
      </c>
    </row>
    <row r="244">
      <c r="A244" s="25" t="n"/>
      <c r="B244" s="26" t="n"/>
      <c r="C244" s="26" t="n"/>
      <c r="D244" s="27" t="n"/>
      <c r="E244" s="26" t="n"/>
      <c r="F244" s="17">
        <f>IF(C244="","",IFERROR(INDEX(Categorias!$B$5:$B$40,MATCH(C244,Categorias!$A$5:$A$40,0)),"Categoria?"))</f>
        <v/>
      </c>
      <c r="G244" s="24">
        <f>IF(A244="","",DATE(YEAR(A244),MONTH(A244),1))</f>
        <v/>
      </c>
    </row>
    <row r="245">
      <c r="A245" s="25" t="n"/>
      <c r="B245" s="26" t="n"/>
      <c r="C245" s="26" t="n"/>
      <c r="D245" s="27" t="n"/>
      <c r="E245" s="26" t="n"/>
      <c r="F245" s="17">
        <f>IF(C245="","",IFERROR(INDEX(Categorias!$B$5:$B$40,MATCH(C245,Categorias!$A$5:$A$40,0)),"Categoria?"))</f>
        <v/>
      </c>
      <c r="G245" s="24">
        <f>IF(A245="","",DATE(YEAR(A245),MONTH(A245),1))</f>
        <v/>
      </c>
    </row>
    <row r="246">
      <c r="A246" s="25" t="n"/>
      <c r="B246" s="26" t="n"/>
      <c r="C246" s="26" t="n"/>
      <c r="D246" s="27" t="n"/>
      <c r="E246" s="26" t="n"/>
      <c r="F246" s="17">
        <f>IF(C246="","",IFERROR(INDEX(Categorias!$B$5:$B$40,MATCH(C246,Categorias!$A$5:$A$40,0)),"Categoria?"))</f>
        <v/>
      </c>
      <c r="G246" s="24">
        <f>IF(A246="","",DATE(YEAR(A246),MONTH(A246),1))</f>
        <v/>
      </c>
    </row>
    <row r="247">
      <c r="A247" s="25" t="n"/>
      <c r="B247" s="26" t="n"/>
      <c r="C247" s="26" t="n"/>
      <c r="D247" s="27" t="n"/>
      <c r="E247" s="26" t="n"/>
      <c r="F247" s="17">
        <f>IF(C247="","",IFERROR(INDEX(Categorias!$B$5:$B$40,MATCH(C247,Categorias!$A$5:$A$40,0)),"Categoria?"))</f>
        <v/>
      </c>
      <c r="G247" s="24">
        <f>IF(A247="","",DATE(YEAR(A247),MONTH(A247),1))</f>
        <v/>
      </c>
    </row>
    <row r="248">
      <c r="A248" s="25" t="n"/>
      <c r="B248" s="26" t="n"/>
      <c r="C248" s="26" t="n"/>
      <c r="D248" s="27" t="n"/>
      <c r="E248" s="26" t="n"/>
      <c r="F248" s="17">
        <f>IF(C248="","",IFERROR(INDEX(Categorias!$B$5:$B$40,MATCH(C248,Categorias!$A$5:$A$40,0)),"Categoria?"))</f>
        <v/>
      </c>
      <c r="G248" s="24">
        <f>IF(A248="","",DATE(YEAR(A248),MONTH(A248),1))</f>
        <v/>
      </c>
    </row>
    <row r="249">
      <c r="A249" s="25" t="n"/>
      <c r="B249" s="26" t="n"/>
      <c r="C249" s="26" t="n"/>
      <c r="D249" s="27" t="n"/>
      <c r="E249" s="26" t="n"/>
      <c r="F249" s="17">
        <f>IF(C249="","",IFERROR(INDEX(Categorias!$B$5:$B$40,MATCH(C249,Categorias!$A$5:$A$40,0)),"Categoria?"))</f>
        <v/>
      </c>
      <c r="G249" s="24">
        <f>IF(A249="","",DATE(YEAR(A249),MONTH(A249),1))</f>
        <v/>
      </c>
    </row>
    <row r="250">
      <c r="A250" s="25" t="n"/>
      <c r="B250" s="26" t="n"/>
      <c r="C250" s="26" t="n"/>
      <c r="D250" s="27" t="n"/>
      <c r="E250" s="26" t="n"/>
      <c r="F250" s="17">
        <f>IF(C250="","",IFERROR(INDEX(Categorias!$B$5:$B$40,MATCH(C250,Categorias!$A$5:$A$40,0)),"Categoria?"))</f>
        <v/>
      </c>
      <c r="G250" s="24">
        <f>IF(A250="","",DATE(YEAR(A250),MONTH(A250),1))</f>
        <v/>
      </c>
    </row>
    <row r="251">
      <c r="A251" s="25" t="n"/>
      <c r="B251" s="26" t="n"/>
      <c r="C251" s="26" t="n"/>
      <c r="D251" s="27" t="n"/>
      <c r="E251" s="26" t="n"/>
      <c r="F251" s="17">
        <f>IF(C251="","",IFERROR(INDEX(Categorias!$B$5:$B$40,MATCH(C251,Categorias!$A$5:$A$40,0)),"Categoria?"))</f>
        <v/>
      </c>
      <c r="G251" s="24">
        <f>IF(A251="","",DATE(YEAR(A251),MONTH(A251),1))</f>
        <v/>
      </c>
    </row>
    <row r="252">
      <c r="A252" s="25" t="n"/>
      <c r="B252" s="26" t="n"/>
      <c r="C252" s="26" t="n"/>
      <c r="D252" s="27" t="n"/>
      <c r="E252" s="26" t="n"/>
      <c r="F252" s="17">
        <f>IF(C252="","",IFERROR(INDEX(Categorias!$B$5:$B$40,MATCH(C252,Categorias!$A$5:$A$40,0)),"Categoria?"))</f>
        <v/>
      </c>
      <c r="G252" s="24">
        <f>IF(A252="","",DATE(YEAR(A252),MONTH(A252),1))</f>
        <v/>
      </c>
    </row>
    <row r="253">
      <c r="A253" s="25" t="n"/>
      <c r="B253" s="26" t="n"/>
      <c r="C253" s="26" t="n"/>
      <c r="D253" s="27" t="n"/>
      <c r="E253" s="26" t="n"/>
      <c r="F253" s="17">
        <f>IF(C253="","",IFERROR(INDEX(Categorias!$B$5:$B$40,MATCH(C253,Categorias!$A$5:$A$40,0)),"Categoria?"))</f>
        <v/>
      </c>
      <c r="G253" s="24">
        <f>IF(A253="","",DATE(YEAR(A253),MONTH(A253),1))</f>
        <v/>
      </c>
    </row>
    <row r="254">
      <c r="A254" s="25" t="n"/>
      <c r="B254" s="26" t="n"/>
      <c r="C254" s="26" t="n"/>
      <c r="D254" s="27" t="n"/>
      <c r="E254" s="26" t="n"/>
      <c r="F254" s="17">
        <f>IF(C254="","",IFERROR(INDEX(Categorias!$B$5:$B$40,MATCH(C254,Categorias!$A$5:$A$40,0)),"Categoria?"))</f>
        <v/>
      </c>
      <c r="G254" s="24">
        <f>IF(A254="","",DATE(YEAR(A254),MONTH(A254),1))</f>
        <v/>
      </c>
    </row>
    <row r="255">
      <c r="A255" s="25" t="n"/>
      <c r="B255" s="26" t="n"/>
      <c r="C255" s="26" t="n"/>
      <c r="D255" s="27" t="n"/>
      <c r="E255" s="26" t="n"/>
      <c r="F255" s="17">
        <f>IF(C255="","",IFERROR(INDEX(Categorias!$B$5:$B$40,MATCH(C255,Categorias!$A$5:$A$40,0)),"Categoria?"))</f>
        <v/>
      </c>
      <c r="G255" s="24">
        <f>IF(A255="","",DATE(YEAR(A255),MONTH(A255),1))</f>
        <v/>
      </c>
    </row>
    <row r="256">
      <c r="A256" s="25" t="n"/>
      <c r="B256" s="26" t="n"/>
      <c r="C256" s="26" t="n"/>
      <c r="D256" s="27" t="n"/>
      <c r="E256" s="26" t="n"/>
      <c r="F256" s="17">
        <f>IF(C256="","",IFERROR(INDEX(Categorias!$B$5:$B$40,MATCH(C256,Categorias!$A$5:$A$40,0)),"Categoria?"))</f>
        <v/>
      </c>
      <c r="G256" s="24">
        <f>IF(A256="","",DATE(YEAR(A256),MONTH(A256),1))</f>
        <v/>
      </c>
    </row>
    <row r="257">
      <c r="A257" s="25" t="n"/>
      <c r="B257" s="26" t="n"/>
      <c r="C257" s="26" t="n"/>
      <c r="D257" s="27" t="n"/>
      <c r="E257" s="26" t="n"/>
      <c r="F257" s="17">
        <f>IF(C257="","",IFERROR(INDEX(Categorias!$B$5:$B$40,MATCH(C257,Categorias!$A$5:$A$40,0)),"Categoria?"))</f>
        <v/>
      </c>
      <c r="G257" s="24">
        <f>IF(A257="","",DATE(YEAR(A257),MONTH(A257),1))</f>
        <v/>
      </c>
    </row>
    <row r="258">
      <c r="A258" s="25" t="n"/>
      <c r="B258" s="26" t="n"/>
      <c r="C258" s="26" t="n"/>
      <c r="D258" s="27" t="n"/>
      <c r="E258" s="26" t="n"/>
      <c r="F258" s="17">
        <f>IF(C258="","",IFERROR(INDEX(Categorias!$B$5:$B$40,MATCH(C258,Categorias!$A$5:$A$40,0)),"Categoria?"))</f>
        <v/>
      </c>
      <c r="G258" s="24">
        <f>IF(A258="","",DATE(YEAR(A258),MONTH(A258),1))</f>
        <v/>
      </c>
    </row>
    <row r="259">
      <c r="A259" s="25" t="n"/>
      <c r="B259" s="26" t="n"/>
      <c r="C259" s="26" t="n"/>
      <c r="D259" s="27" t="n"/>
      <c r="E259" s="26" t="n"/>
      <c r="F259" s="17">
        <f>IF(C259="","",IFERROR(INDEX(Categorias!$B$5:$B$40,MATCH(C259,Categorias!$A$5:$A$40,0)),"Categoria?"))</f>
        <v/>
      </c>
      <c r="G259" s="24">
        <f>IF(A259="","",DATE(YEAR(A259),MONTH(A259),1))</f>
        <v/>
      </c>
    </row>
    <row r="260">
      <c r="A260" s="25" t="n"/>
      <c r="B260" s="26" t="n"/>
      <c r="C260" s="26" t="n"/>
      <c r="D260" s="27" t="n"/>
      <c r="E260" s="26" t="n"/>
      <c r="F260" s="17">
        <f>IF(C260="","",IFERROR(INDEX(Categorias!$B$5:$B$40,MATCH(C260,Categorias!$A$5:$A$40,0)),"Categoria?"))</f>
        <v/>
      </c>
      <c r="G260" s="24">
        <f>IF(A260="","",DATE(YEAR(A260),MONTH(A260),1))</f>
        <v/>
      </c>
    </row>
    <row r="261">
      <c r="A261" s="25" t="n"/>
      <c r="B261" s="26" t="n"/>
      <c r="C261" s="26" t="n"/>
      <c r="D261" s="27" t="n"/>
      <c r="E261" s="26" t="n"/>
      <c r="F261" s="17">
        <f>IF(C261="","",IFERROR(INDEX(Categorias!$B$5:$B$40,MATCH(C261,Categorias!$A$5:$A$40,0)),"Categoria?"))</f>
        <v/>
      </c>
      <c r="G261" s="24">
        <f>IF(A261="","",DATE(YEAR(A261),MONTH(A261),1))</f>
        <v/>
      </c>
    </row>
    <row r="262">
      <c r="A262" s="25" t="n"/>
      <c r="B262" s="26" t="n"/>
      <c r="C262" s="26" t="n"/>
      <c r="D262" s="27" t="n"/>
      <c r="E262" s="26" t="n"/>
      <c r="F262" s="17">
        <f>IF(C262="","",IFERROR(INDEX(Categorias!$B$5:$B$40,MATCH(C262,Categorias!$A$5:$A$40,0)),"Categoria?"))</f>
        <v/>
      </c>
      <c r="G262" s="24">
        <f>IF(A262="","",DATE(YEAR(A262),MONTH(A262),1))</f>
        <v/>
      </c>
    </row>
    <row r="263">
      <c r="A263" s="25" t="n"/>
      <c r="B263" s="26" t="n"/>
      <c r="C263" s="26" t="n"/>
      <c r="D263" s="27" t="n"/>
      <c r="E263" s="26" t="n"/>
      <c r="F263" s="17">
        <f>IF(C263="","",IFERROR(INDEX(Categorias!$B$5:$B$40,MATCH(C263,Categorias!$A$5:$A$40,0)),"Categoria?"))</f>
        <v/>
      </c>
      <c r="G263" s="24">
        <f>IF(A263="","",DATE(YEAR(A263),MONTH(A263),1))</f>
        <v/>
      </c>
    </row>
    <row r="264">
      <c r="A264" s="25" t="n"/>
      <c r="B264" s="26" t="n"/>
      <c r="C264" s="26" t="n"/>
      <c r="D264" s="27" t="n"/>
      <c r="E264" s="26" t="n"/>
      <c r="F264" s="17">
        <f>IF(C264="","",IFERROR(INDEX(Categorias!$B$5:$B$40,MATCH(C264,Categorias!$A$5:$A$40,0)),"Categoria?"))</f>
        <v/>
      </c>
      <c r="G264" s="24">
        <f>IF(A264="","",DATE(YEAR(A264),MONTH(A264),1))</f>
        <v/>
      </c>
    </row>
    <row r="265">
      <c r="A265" s="25" t="n"/>
      <c r="B265" s="26" t="n"/>
      <c r="C265" s="26" t="n"/>
      <c r="D265" s="27" t="n"/>
      <c r="E265" s="26" t="n"/>
      <c r="F265" s="17">
        <f>IF(C265="","",IFERROR(INDEX(Categorias!$B$5:$B$40,MATCH(C265,Categorias!$A$5:$A$40,0)),"Categoria?"))</f>
        <v/>
      </c>
      <c r="G265" s="24">
        <f>IF(A265="","",DATE(YEAR(A265),MONTH(A265),1))</f>
        <v/>
      </c>
    </row>
    <row r="266">
      <c r="A266" s="25" t="n"/>
      <c r="B266" s="26" t="n"/>
      <c r="C266" s="26" t="n"/>
      <c r="D266" s="27" t="n"/>
      <c r="E266" s="26" t="n"/>
      <c r="F266" s="17">
        <f>IF(C266="","",IFERROR(INDEX(Categorias!$B$5:$B$40,MATCH(C266,Categorias!$A$5:$A$40,0)),"Categoria?"))</f>
        <v/>
      </c>
      <c r="G266" s="24">
        <f>IF(A266="","",DATE(YEAR(A266),MONTH(A266),1))</f>
        <v/>
      </c>
    </row>
    <row r="267">
      <c r="A267" s="25" t="n"/>
      <c r="B267" s="26" t="n"/>
      <c r="C267" s="26" t="n"/>
      <c r="D267" s="27" t="n"/>
      <c r="E267" s="26" t="n"/>
      <c r="F267" s="17">
        <f>IF(C267="","",IFERROR(INDEX(Categorias!$B$5:$B$40,MATCH(C267,Categorias!$A$5:$A$40,0)),"Categoria?"))</f>
        <v/>
      </c>
      <c r="G267" s="24">
        <f>IF(A267="","",DATE(YEAR(A267),MONTH(A267),1))</f>
        <v/>
      </c>
    </row>
    <row r="268">
      <c r="A268" s="25" t="n"/>
      <c r="B268" s="26" t="n"/>
      <c r="C268" s="26" t="n"/>
      <c r="D268" s="27" t="n"/>
      <c r="E268" s="26" t="n"/>
      <c r="F268" s="17">
        <f>IF(C268="","",IFERROR(INDEX(Categorias!$B$5:$B$40,MATCH(C268,Categorias!$A$5:$A$40,0)),"Categoria?"))</f>
        <v/>
      </c>
      <c r="G268" s="24">
        <f>IF(A268="","",DATE(YEAR(A268),MONTH(A268),1))</f>
        <v/>
      </c>
    </row>
    <row r="269">
      <c r="A269" s="25" t="n"/>
      <c r="B269" s="26" t="n"/>
      <c r="C269" s="26" t="n"/>
      <c r="D269" s="27" t="n"/>
      <c r="E269" s="26" t="n"/>
      <c r="F269" s="17">
        <f>IF(C269="","",IFERROR(INDEX(Categorias!$B$5:$B$40,MATCH(C269,Categorias!$A$5:$A$40,0)),"Categoria?"))</f>
        <v/>
      </c>
      <c r="G269" s="24">
        <f>IF(A269="","",DATE(YEAR(A269),MONTH(A269),1))</f>
        <v/>
      </c>
    </row>
    <row r="270">
      <c r="A270" s="25" t="n"/>
      <c r="B270" s="26" t="n"/>
      <c r="C270" s="26" t="n"/>
      <c r="D270" s="27" t="n"/>
      <c r="E270" s="26" t="n"/>
      <c r="F270" s="17">
        <f>IF(C270="","",IFERROR(INDEX(Categorias!$B$5:$B$40,MATCH(C270,Categorias!$A$5:$A$40,0)),"Categoria?"))</f>
        <v/>
      </c>
      <c r="G270" s="24">
        <f>IF(A270="","",DATE(YEAR(A270),MONTH(A270),1))</f>
        <v/>
      </c>
    </row>
    <row r="271">
      <c r="A271" s="25" t="n"/>
      <c r="B271" s="26" t="n"/>
      <c r="C271" s="26" t="n"/>
      <c r="D271" s="27" t="n"/>
      <c r="E271" s="26" t="n"/>
      <c r="F271" s="17">
        <f>IF(C271="","",IFERROR(INDEX(Categorias!$B$5:$B$40,MATCH(C271,Categorias!$A$5:$A$40,0)),"Categoria?"))</f>
        <v/>
      </c>
      <c r="G271" s="24">
        <f>IF(A271="","",DATE(YEAR(A271),MONTH(A271),1))</f>
        <v/>
      </c>
    </row>
    <row r="272">
      <c r="A272" s="25" t="n"/>
      <c r="B272" s="26" t="n"/>
      <c r="C272" s="26" t="n"/>
      <c r="D272" s="27" t="n"/>
      <c r="E272" s="26" t="n"/>
      <c r="F272" s="17">
        <f>IF(C272="","",IFERROR(INDEX(Categorias!$B$5:$B$40,MATCH(C272,Categorias!$A$5:$A$40,0)),"Categoria?"))</f>
        <v/>
      </c>
      <c r="G272" s="24">
        <f>IF(A272="","",DATE(YEAR(A272),MONTH(A272),1))</f>
        <v/>
      </c>
    </row>
    <row r="273">
      <c r="A273" s="25" t="n"/>
      <c r="B273" s="26" t="n"/>
      <c r="C273" s="26" t="n"/>
      <c r="D273" s="27" t="n"/>
      <c r="E273" s="26" t="n"/>
      <c r="F273" s="17">
        <f>IF(C273="","",IFERROR(INDEX(Categorias!$B$5:$B$40,MATCH(C273,Categorias!$A$5:$A$40,0)),"Categoria?"))</f>
        <v/>
      </c>
      <c r="G273" s="24">
        <f>IF(A273="","",DATE(YEAR(A273),MONTH(A273),1))</f>
        <v/>
      </c>
    </row>
    <row r="274">
      <c r="A274" s="25" t="n"/>
      <c r="B274" s="26" t="n"/>
      <c r="C274" s="26" t="n"/>
      <c r="D274" s="27" t="n"/>
      <c r="E274" s="26" t="n"/>
      <c r="F274" s="17">
        <f>IF(C274="","",IFERROR(INDEX(Categorias!$B$5:$B$40,MATCH(C274,Categorias!$A$5:$A$40,0)),"Categoria?"))</f>
        <v/>
      </c>
      <c r="G274" s="24">
        <f>IF(A274="","",DATE(YEAR(A274),MONTH(A274),1))</f>
        <v/>
      </c>
    </row>
    <row r="275">
      <c r="A275" s="25" t="n"/>
      <c r="B275" s="26" t="n"/>
      <c r="C275" s="26" t="n"/>
      <c r="D275" s="27" t="n"/>
      <c r="E275" s="26" t="n"/>
      <c r="F275" s="17">
        <f>IF(C275="","",IFERROR(INDEX(Categorias!$B$5:$B$40,MATCH(C275,Categorias!$A$5:$A$40,0)),"Categoria?"))</f>
        <v/>
      </c>
      <c r="G275" s="24">
        <f>IF(A275="","",DATE(YEAR(A275),MONTH(A275),1))</f>
        <v/>
      </c>
    </row>
    <row r="276">
      <c r="A276" s="25" t="n"/>
      <c r="B276" s="26" t="n"/>
      <c r="C276" s="26" t="n"/>
      <c r="D276" s="27" t="n"/>
      <c r="E276" s="26" t="n"/>
      <c r="F276" s="17">
        <f>IF(C276="","",IFERROR(INDEX(Categorias!$B$5:$B$40,MATCH(C276,Categorias!$A$5:$A$40,0)),"Categoria?"))</f>
        <v/>
      </c>
      <c r="G276" s="24">
        <f>IF(A276="","",DATE(YEAR(A276),MONTH(A276),1))</f>
        <v/>
      </c>
    </row>
    <row r="277">
      <c r="A277" s="25" t="n"/>
      <c r="B277" s="26" t="n"/>
      <c r="C277" s="26" t="n"/>
      <c r="D277" s="27" t="n"/>
      <c r="E277" s="26" t="n"/>
      <c r="F277" s="17">
        <f>IF(C277="","",IFERROR(INDEX(Categorias!$B$5:$B$40,MATCH(C277,Categorias!$A$5:$A$40,0)),"Categoria?"))</f>
        <v/>
      </c>
      <c r="G277" s="24">
        <f>IF(A277="","",DATE(YEAR(A277),MONTH(A277),1))</f>
        <v/>
      </c>
    </row>
    <row r="278">
      <c r="A278" s="25" t="n"/>
      <c r="B278" s="26" t="n"/>
      <c r="C278" s="26" t="n"/>
      <c r="D278" s="27" t="n"/>
      <c r="E278" s="26" t="n"/>
      <c r="F278" s="17">
        <f>IF(C278="","",IFERROR(INDEX(Categorias!$B$5:$B$40,MATCH(C278,Categorias!$A$5:$A$40,0)),"Categoria?"))</f>
        <v/>
      </c>
      <c r="G278" s="24">
        <f>IF(A278="","",DATE(YEAR(A278),MONTH(A278),1))</f>
        <v/>
      </c>
    </row>
    <row r="279">
      <c r="A279" s="25" t="n"/>
      <c r="B279" s="26" t="n"/>
      <c r="C279" s="26" t="n"/>
      <c r="D279" s="27" t="n"/>
      <c r="E279" s="26" t="n"/>
      <c r="F279" s="17">
        <f>IF(C279="","",IFERROR(INDEX(Categorias!$B$5:$B$40,MATCH(C279,Categorias!$A$5:$A$40,0)),"Categoria?"))</f>
        <v/>
      </c>
      <c r="G279" s="24">
        <f>IF(A279="","",DATE(YEAR(A279),MONTH(A279),1))</f>
        <v/>
      </c>
    </row>
    <row r="280">
      <c r="A280" s="25" t="n"/>
      <c r="B280" s="26" t="n"/>
      <c r="C280" s="26" t="n"/>
      <c r="D280" s="27" t="n"/>
      <c r="E280" s="26" t="n"/>
      <c r="F280" s="17">
        <f>IF(C280="","",IFERROR(INDEX(Categorias!$B$5:$B$40,MATCH(C280,Categorias!$A$5:$A$40,0)),"Categoria?"))</f>
        <v/>
      </c>
      <c r="G280" s="24">
        <f>IF(A280="","",DATE(YEAR(A280),MONTH(A280),1))</f>
        <v/>
      </c>
    </row>
    <row r="281">
      <c r="A281" s="25" t="n"/>
      <c r="B281" s="26" t="n"/>
      <c r="C281" s="26" t="n"/>
      <c r="D281" s="27" t="n"/>
      <c r="E281" s="26" t="n"/>
      <c r="F281" s="17">
        <f>IF(C281="","",IFERROR(INDEX(Categorias!$B$5:$B$40,MATCH(C281,Categorias!$A$5:$A$40,0)),"Categoria?"))</f>
        <v/>
      </c>
      <c r="G281" s="24">
        <f>IF(A281="","",DATE(YEAR(A281),MONTH(A281),1))</f>
        <v/>
      </c>
    </row>
    <row r="282">
      <c r="A282" s="25" t="n"/>
      <c r="B282" s="26" t="n"/>
      <c r="C282" s="26" t="n"/>
      <c r="D282" s="27" t="n"/>
      <c r="E282" s="26" t="n"/>
      <c r="F282" s="17">
        <f>IF(C282="","",IFERROR(INDEX(Categorias!$B$5:$B$40,MATCH(C282,Categorias!$A$5:$A$40,0)),"Categoria?"))</f>
        <v/>
      </c>
      <c r="G282" s="24">
        <f>IF(A282="","",DATE(YEAR(A282),MONTH(A282),1))</f>
        <v/>
      </c>
    </row>
    <row r="283">
      <c r="A283" s="25" t="n"/>
      <c r="B283" s="26" t="n"/>
      <c r="C283" s="26" t="n"/>
      <c r="D283" s="27" t="n"/>
      <c r="E283" s="26" t="n"/>
      <c r="F283" s="17">
        <f>IF(C283="","",IFERROR(INDEX(Categorias!$B$5:$B$40,MATCH(C283,Categorias!$A$5:$A$40,0)),"Categoria?"))</f>
        <v/>
      </c>
      <c r="G283" s="24">
        <f>IF(A283="","",DATE(YEAR(A283),MONTH(A283),1))</f>
        <v/>
      </c>
    </row>
    <row r="284">
      <c r="A284" s="25" t="n"/>
      <c r="B284" s="26" t="n"/>
      <c r="C284" s="26" t="n"/>
      <c r="D284" s="27" t="n"/>
      <c r="E284" s="26" t="n"/>
      <c r="F284" s="17">
        <f>IF(C284="","",IFERROR(INDEX(Categorias!$B$5:$B$40,MATCH(C284,Categorias!$A$5:$A$40,0)),"Categoria?"))</f>
        <v/>
      </c>
      <c r="G284" s="24">
        <f>IF(A284="","",DATE(YEAR(A284),MONTH(A284),1))</f>
        <v/>
      </c>
    </row>
    <row r="285">
      <c r="A285" s="25" t="n"/>
      <c r="B285" s="26" t="n"/>
      <c r="C285" s="26" t="n"/>
      <c r="D285" s="27" t="n"/>
      <c r="E285" s="26" t="n"/>
      <c r="F285" s="17">
        <f>IF(C285="","",IFERROR(INDEX(Categorias!$B$5:$B$40,MATCH(C285,Categorias!$A$5:$A$40,0)),"Categoria?"))</f>
        <v/>
      </c>
      <c r="G285" s="24">
        <f>IF(A285="","",DATE(YEAR(A285),MONTH(A285),1))</f>
        <v/>
      </c>
    </row>
    <row r="286">
      <c r="A286" s="25" t="n"/>
      <c r="B286" s="26" t="n"/>
      <c r="C286" s="26" t="n"/>
      <c r="D286" s="27" t="n"/>
      <c r="E286" s="26" t="n"/>
      <c r="F286" s="17">
        <f>IF(C286="","",IFERROR(INDEX(Categorias!$B$5:$B$40,MATCH(C286,Categorias!$A$5:$A$40,0)),"Categoria?"))</f>
        <v/>
      </c>
      <c r="G286" s="24">
        <f>IF(A286="","",DATE(YEAR(A286),MONTH(A286),1))</f>
        <v/>
      </c>
    </row>
    <row r="287">
      <c r="A287" s="25" t="n"/>
      <c r="B287" s="26" t="n"/>
      <c r="C287" s="26" t="n"/>
      <c r="D287" s="27" t="n"/>
      <c r="E287" s="26" t="n"/>
      <c r="F287" s="17">
        <f>IF(C287="","",IFERROR(INDEX(Categorias!$B$5:$B$40,MATCH(C287,Categorias!$A$5:$A$40,0)),"Categoria?"))</f>
        <v/>
      </c>
      <c r="G287" s="24">
        <f>IF(A287="","",DATE(YEAR(A287),MONTH(A287),1))</f>
        <v/>
      </c>
    </row>
    <row r="288">
      <c r="A288" s="25" t="n"/>
      <c r="B288" s="26" t="n"/>
      <c r="C288" s="26" t="n"/>
      <c r="D288" s="27" t="n"/>
      <c r="E288" s="26" t="n"/>
      <c r="F288" s="17">
        <f>IF(C288="","",IFERROR(INDEX(Categorias!$B$5:$B$40,MATCH(C288,Categorias!$A$5:$A$40,0)),"Categoria?"))</f>
        <v/>
      </c>
      <c r="G288" s="24">
        <f>IF(A288="","",DATE(YEAR(A288),MONTH(A288),1))</f>
        <v/>
      </c>
    </row>
    <row r="289">
      <c r="A289" s="25" t="n"/>
      <c r="B289" s="26" t="n"/>
      <c r="C289" s="26" t="n"/>
      <c r="D289" s="27" t="n"/>
      <c r="E289" s="26" t="n"/>
      <c r="F289" s="17">
        <f>IF(C289="","",IFERROR(INDEX(Categorias!$B$5:$B$40,MATCH(C289,Categorias!$A$5:$A$40,0)),"Categoria?"))</f>
        <v/>
      </c>
      <c r="G289" s="24">
        <f>IF(A289="","",DATE(YEAR(A289),MONTH(A289),1))</f>
        <v/>
      </c>
    </row>
    <row r="290">
      <c r="A290" s="25" t="n"/>
      <c r="B290" s="26" t="n"/>
      <c r="C290" s="26" t="n"/>
      <c r="D290" s="27" t="n"/>
      <c r="E290" s="26" t="n"/>
      <c r="F290" s="17">
        <f>IF(C290="","",IFERROR(INDEX(Categorias!$B$5:$B$40,MATCH(C290,Categorias!$A$5:$A$40,0)),"Categoria?"))</f>
        <v/>
      </c>
      <c r="G290" s="24">
        <f>IF(A290="","",DATE(YEAR(A290),MONTH(A290),1))</f>
        <v/>
      </c>
    </row>
    <row r="291">
      <c r="A291" s="25" t="n"/>
      <c r="B291" s="26" t="n"/>
      <c r="C291" s="26" t="n"/>
      <c r="D291" s="27" t="n"/>
      <c r="E291" s="26" t="n"/>
      <c r="F291" s="17">
        <f>IF(C291="","",IFERROR(INDEX(Categorias!$B$5:$B$40,MATCH(C291,Categorias!$A$5:$A$40,0)),"Categoria?"))</f>
        <v/>
      </c>
      <c r="G291" s="24">
        <f>IF(A291="","",DATE(YEAR(A291),MONTH(A291),1))</f>
        <v/>
      </c>
    </row>
    <row r="292">
      <c r="A292" s="25" t="n"/>
      <c r="B292" s="26" t="n"/>
      <c r="C292" s="26" t="n"/>
      <c r="D292" s="27" t="n"/>
      <c r="E292" s="26" t="n"/>
      <c r="F292" s="17">
        <f>IF(C292="","",IFERROR(INDEX(Categorias!$B$5:$B$40,MATCH(C292,Categorias!$A$5:$A$40,0)),"Categoria?"))</f>
        <v/>
      </c>
      <c r="G292" s="24">
        <f>IF(A292="","",DATE(YEAR(A292),MONTH(A292),1))</f>
        <v/>
      </c>
    </row>
    <row r="293">
      <c r="A293" s="25" t="n"/>
      <c r="B293" s="26" t="n"/>
      <c r="C293" s="26" t="n"/>
      <c r="D293" s="27" t="n"/>
      <c r="E293" s="26" t="n"/>
      <c r="F293" s="17">
        <f>IF(C293="","",IFERROR(INDEX(Categorias!$B$5:$B$40,MATCH(C293,Categorias!$A$5:$A$40,0)),"Categoria?"))</f>
        <v/>
      </c>
      <c r="G293" s="24">
        <f>IF(A293="","",DATE(YEAR(A293),MONTH(A293),1))</f>
        <v/>
      </c>
    </row>
    <row r="294">
      <c r="A294" s="25" t="n"/>
      <c r="B294" s="26" t="n"/>
      <c r="C294" s="26" t="n"/>
      <c r="D294" s="27" t="n"/>
      <c r="E294" s="26" t="n"/>
      <c r="F294" s="17">
        <f>IF(C294="","",IFERROR(INDEX(Categorias!$B$5:$B$40,MATCH(C294,Categorias!$A$5:$A$40,0)),"Categoria?"))</f>
        <v/>
      </c>
      <c r="G294" s="24">
        <f>IF(A294="","",DATE(YEAR(A294),MONTH(A294),1))</f>
        <v/>
      </c>
    </row>
    <row r="295">
      <c r="A295" s="25" t="n"/>
      <c r="B295" s="26" t="n"/>
      <c r="C295" s="26" t="n"/>
      <c r="D295" s="27" t="n"/>
      <c r="E295" s="26" t="n"/>
      <c r="F295" s="17">
        <f>IF(C295="","",IFERROR(INDEX(Categorias!$B$5:$B$40,MATCH(C295,Categorias!$A$5:$A$40,0)),"Categoria?"))</f>
        <v/>
      </c>
      <c r="G295" s="24">
        <f>IF(A295="","",DATE(YEAR(A295),MONTH(A295),1))</f>
        <v/>
      </c>
    </row>
    <row r="296">
      <c r="A296" s="25" t="n"/>
      <c r="B296" s="26" t="n"/>
      <c r="C296" s="26" t="n"/>
      <c r="D296" s="27" t="n"/>
      <c r="E296" s="26" t="n"/>
      <c r="F296" s="17">
        <f>IF(C296="","",IFERROR(INDEX(Categorias!$B$5:$B$40,MATCH(C296,Categorias!$A$5:$A$40,0)),"Categoria?"))</f>
        <v/>
      </c>
      <c r="G296" s="24">
        <f>IF(A296="","",DATE(YEAR(A296),MONTH(A296),1))</f>
        <v/>
      </c>
    </row>
    <row r="297">
      <c r="A297" s="25" t="n"/>
      <c r="B297" s="26" t="n"/>
      <c r="C297" s="26" t="n"/>
      <c r="D297" s="27" t="n"/>
      <c r="E297" s="26" t="n"/>
      <c r="F297" s="17">
        <f>IF(C297="","",IFERROR(INDEX(Categorias!$B$5:$B$40,MATCH(C297,Categorias!$A$5:$A$40,0)),"Categoria?"))</f>
        <v/>
      </c>
      <c r="G297" s="24">
        <f>IF(A297="","",DATE(YEAR(A297),MONTH(A297),1))</f>
        <v/>
      </c>
    </row>
    <row r="298">
      <c r="A298" s="25" t="n"/>
      <c r="B298" s="26" t="n"/>
      <c r="C298" s="26" t="n"/>
      <c r="D298" s="27" t="n"/>
      <c r="E298" s="26" t="n"/>
      <c r="F298" s="17">
        <f>IF(C298="","",IFERROR(INDEX(Categorias!$B$5:$B$40,MATCH(C298,Categorias!$A$5:$A$40,0)),"Categoria?"))</f>
        <v/>
      </c>
      <c r="G298" s="24">
        <f>IF(A298="","",DATE(YEAR(A298),MONTH(A298),1))</f>
        <v/>
      </c>
    </row>
    <row r="299">
      <c r="A299" s="25" t="n"/>
      <c r="B299" s="26" t="n"/>
      <c r="C299" s="26" t="n"/>
      <c r="D299" s="27" t="n"/>
      <c r="E299" s="26" t="n"/>
      <c r="F299" s="17">
        <f>IF(C299="","",IFERROR(INDEX(Categorias!$B$5:$B$40,MATCH(C299,Categorias!$A$5:$A$40,0)),"Categoria?"))</f>
        <v/>
      </c>
      <c r="G299" s="24">
        <f>IF(A299="","",DATE(YEAR(A299),MONTH(A299),1))</f>
        <v/>
      </c>
    </row>
    <row r="300">
      <c r="A300" s="25" t="n"/>
      <c r="B300" s="26" t="n"/>
      <c r="C300" s="26" t="n"/>
      <c r="D300" s="27" t="n"/>
      <c r="E300" s="26" t="n"/>
      <c r="F300" s="17">
        <f>IF(C300="","",IFERROR(INDEX(Categorias!$B$5:$B$40,MATCH(C300,Categorias!$A$5:$A$40,0)),"Categoria?"))</f>
        <v/>
      </c>
      <c r="G300" s="24">
        <f>IF(A300="","",DATE(YEAR(A300),MONTH(A300),1))</f>
        <v/>
      </c>
    </row>
    <row r="301">
      <c r="A301" s="25" t="n"/>
      <c r="B301" s="26" t="n"/>
      <c r="C301" s="26" t="n"/>
      <c r="D301" s="27" t="n"/>
      <c r="E301" s="26" t="n"/>
      <c r="F301" s="17">
        <f>IF(C301="","",IFERROR(INDEX(Categorias!$B$5:$B$40,MATCH(C301,Categorias!$A$5:$A$40,0)),"Categoria?"))</f>
        <v/>
      </c>
      <c r="G301" s="24">
        <f>IF(A301="","",DATE(YEAR(A301),MONTH(A301),1))</f>
        <v/>
      </c>
    </row>
    <row r="302">
      <c r="A302" s="25" t="n"/>
      <c r="B302" s="26" t="n"/>
      <c r="C302" s="26" t="n"/>
      <c r="D302" s="27" t="n"/>
      <c r="E302" s="26" t="n"/>
      <c r="F302" s="17">
        <f>IF(C302="","",IFERROR(INDEX(Categorias!$B$5:$B$40,MATCH(C302,Categorias!$A$5:$A$40,0)),"Categoria?"))</f>
        <v/>
      </c>
      <c r="G302" s="24">
        <f>IF(A302="","",DATE(YEAR(A302),MONTH(A302),1))</f>
        <v/>
      </c>
    </row>
    <row r="303">
      <c r="A303" s="25" t="n"/>
      <c r="B303" s="26" t="n"/>
      <c r="C303" s="26" t="n"/>
      <c r="D303" s="27" t="n"/>
      <c r="E303" s="26" t="n"/>
      <c r="F303" s="17">
        <f>IF(C303="","",IFERROR(INDEX(Categorias!$B$5:$B$40,MATCH(C303,Categorias!$A$5:$A$40,0)),"Categoria?"))</f>
        <v/>
      </c>
      <c r="G303" s="24">
        <f>IF(A303="","",DATE(YEAR(A303),MONTH(A303),1))</f>
        <v/>
      </c>
    </row>
    <row r="304">
      <c r="A304" s="25" t="n"/>
      <c r="B304" s="26" t="n"/>
      <c r="C304" s="26" t="n"/>
      <c r="D304" s="27" t="n"/>
      <c r="E304" s="26" t="n"/>
      <c r="F304" s="17">
        <f>IF(C304="","",IFERROR(INDEX(Categorias!$B$5:$B$40,MATCH(C304,Categorias!$A$5:$A$40,0)),"Categoria?"))</f>
        <v/>
      </c>
      <c r="G304" s="24">
        <f>IF(A304="","",DATE(YEAR(A304),MONTH(A304),1))</f>
        <v/>
      </c>
    </row>
    <row r="305">
      <c r="A305" s="25" t="n"/>
      <c r="B305" s="26" t="n"/>
      <c r="C305" s="26" t="n"/>
      <c r="D305" s="27" t="n"/>
      <c r="E305" s="26" t="n"/>
      <c r="F305" s="17">
        <f>IF(C305="","",IFERROR(INDEX(Categorias!$B$5:$B$40,MATCH(C305,Categorias!$A$5:$A$40,0)),"Categoria?"))</f>
        <v/>
      </c>
      <c r="G305" s="24">
        <f>IF(A305="","",DATE(YEAR(A305),MONTH(A305),1))</f>
        <v/>
      </c>
    </row>
    <row r="306">
      <c r="A306" s="25" t="n"/>
      <c r="B306" s="26" t="n"/>
      <c r="C306" s="26" t="n"/>
      <c r="D306" s="27" t="n"/>
      <c r="E306" s="26" t="n"/>
      <c r="F306" s="17">
        <f>IF(C306="","",IFERROR(INDEX(Categorias!$B$5:$B$40,MATCH(C306,Categorias!$A$5:$A$40,0)),"Categoria?"))</f>
        <v/>
      </c>
      <c r="G306" s="24">
        <f>IF(A306="","",DATE(YEAR(A306),MONTH(A306),1))</f>
        <v/>
      </c>
    </row>
    <row r="307">
      <c r="A307" s="25" t="n"/>
      <c r="B307" s="26" t="n"/>
      <c r="C307" s="26" t="n"/>
      <c r="D307" s="27" t="n"/>
      <c r="E307" s="26" t="n"/>
      <c r="F307" s="17">
        <f>IF(C307="","",IFERROR(INDEX(Categorias!$B$5:$B$40,MATCH(C307,Categorias!$A$5:$A$40,0)),"Categoria?"))</f>
        <v/>
      </c>
      <c r="G307" s="24">
        <f>IF(A307="","",DATE(YEAR(A307),MONTH(A307),1))</f>
        <v/>
      </c>
    </row>
    <row r="308">
      <c r="A308" s="25" t="n"/>
      <c r="B308" s="26" t="n"/>
      <c r="C308" s="26" t="n"/>
      <c r="D308" s="27" t="n"/>
      <c r="E308" s="26" t="n"/>
      <c r="F308" s="17">
        <f>IF(C308="","",IFERROR(INDEX(Categorias!$B$5:$B$40,MATCH(C308,Categorias!$A$5:$A$40,0)),"Categoria?"))</f>
        <v/>
      </c>
      <c r="G308" s="24">
        <f>IF(A308="","",DATE(YEAR(A308),MONTH(A308),1))</f>
        <v/>
      </c>
    </row>
    <row r="309">
      <c r="A309" s="25" t="n"/>
      <c r="B309" s="26" t="n"/>
      <c r="C309" s="26" t="n"/>
      <c r="D309" s="27" t="n"/>
      <c r="E309" s="26" t="n"/>
      <c r="F309" s="17">
        <f>IF(C309="","",IFERROR(INDEX(Categorias!$B$5:$B$40,MATCH(C309,Categorias!$A$5:$A$40,0)),"Categoria?"))</f>
        <v/>
      </c>
      <c r="G309" s="24">
        <f>IF(A309="","",DATE(YEAR(A309),MONTH(A309),1))</f>
        <v/>
      </c>
    </row>
    <row r="310">
      <c r="A310" s="25" t="n"/>
      <c r="B310" s="26" t="n"/>
      <c r="C310" s="26" t="n"/>
      <c r="D310" s="27" t="n"/>
      <c r="E310" s="26" t="n"/>
      <c r="F310" s="17">
        <f>IF(C310="","",IFERROR(INDEX(Categorias!$B$5:$B$40,MATCH(C310,Categorias!$A$5:$A$40,0)),"Categoria?"))</f>
        <v/>
      </c>
      <c r="G310" s="24">
        <f>IF(A310="","",DATE(YEAR(A310),MONTH(A310),1))</f>
        <v/>
      </c>
    </row>
    <row r="311">
      <c r="A311" s="25" t="n"/>
      <c r="B311" s="26" t="n"/>
      <c r="C311" s="26" t="n"/>
      <c r="D311" s="27" t="n"/>
      <c r="E311" s="26" t="n"/>
      <c r="F311" s="17">
        <f>IF(C311="","",IFERROR(INDEX(Categorias!$B$5:$B$40,MATCH(C311,Categorias!$A$5:$A$40,0)),"Categoria?"))</f>
        <v/>
      </c>
      <c r="G311" s="24">
        <f>IF(A311="","",DATE(YEAR(A311),MONTH(A311),1))</f>
        <v/>
      </c>
    </row>
    <row r="312">
      <c r="A312" s="25" t="n"/>
      <c r="B312" s="26" t="n"/>
      <c r="C312" s="26" t="n"/>
      <c r="D312" s="27" t="n"/>
      <c r="E312" s="26" t="n"/>
      <c r="F312" s="17">
        <f>IF(C312="","",IFERROR(INDEX(Categorias!$B$5:$B$40,MATCH(C312,Categorias!$A$5:$A$40,0)),"Categoria?"))</f>
        <v/>
      </c>
      <c r="G312" s="24">
        <f>IF(A312="","",DATE(YEAR(A312),MONTH(A312),1))</f>
        <v/>
      </c>
    </row>
    <row r="313">
      <c r="A313" s="25" t="n"/>
      <c r="B313" s="26" t="n"/>
      <c r="C313" s="26" t="n"/>
      <c r="D313" s="27" t="n"/>
      <c r="E313" s="26" t="n"/>
      <c r="F313" s="17">
        <f>IF(C313="","",IFERROR(INDEX(Categorias!$B$5:$B$40,MATCH(C313,Categorias!$A$5:$A$40,0)),"Categoria?"))</f>
        <v/>
      </c>
      <c r="G313" s="24">
        <f>IF(A313="","",DATE(YEAR(A313),MONTH(A313),1))</f>
        <v/>
      </c>
    </row>
    <row r="314">
      <c r="A314" s="25" t="n"/>
      <c r="B314" s="26" t="n"/>
      <c r="C314" s="26" t="n"/>
      <c r="D314" s="27" t="n"/>
      <c r="E314" s="26" t="n"/>
      <c r="F314" s="17">
        <f>IF(C314="","",IFERROR(INDEX(Categorias!$B$5:$B$40,MATCH(C314,Categorias!$A$5:$A$40,0)),"Categoria?"))</f>
        <v/>
      </c>
      <c r="G314" s="24">
        <f>IF(A314="","",DATE(YEAR(A314),MONTH(A314),1))</f>
        <v/>
      </c>
    </row>
    <row r="315">
      <c r="A315" s="25" t="n"/>
      <c r="B315" s="26" t="n"/>
      <c r="C315" s="26" t="n"/>
      <c r="D315" s="27" t="n"/>
      <c r="E315" s="26" t="n"/>
      <c r="F315" s="17">
        <f>IF(C315="","",IFERROR(INDEX(Categorias!$B$5:$B$40,MATCH(C315,Categorias!$A$5:$A$40,0)),"Categoria?"))</f>
        <v/>
      </c>
      <c r="G315" s="24">
        <f>IF(A315="","",DATE(YEAR(A315),MONTH(A315),1))</f>
        <v/>
      </c>
    </row>
    <row r="316">
      <c r="A316" s="25" t="n"/>
      <c r="B316" s="26" t="n"/>
      <c r="C316" s="26" t="n"/>
      <c r="D316" s="27" t="n"/>
      <c r="E316" s="26" t="n"/>
      <c r="F316" s="17">
        <f>IF(C316="","",IFERROR(INDEX(Categorias!$B$5:$B$40,MATCH(C316,Categorias!$A$5:$A$40,0)),"Categoria?"))</f>
        <v/>
      </c>
      <c r="G316" s="24">
        <f>IF(A316="","",DATE(YEAR(A316),MONTH(A316),1))</f>
        <v/>
      </c>
    </row>
    <row r="317">
      <c r="A317" s="25" t="n"/>
      <c r="B317" s="26" t="n"/>
      <c r="C317" s="26" t="n"/>
      <c r="D317" s="27" t="n"/>
      <c r="E317" s="26" t="n"/>
      <c r="F317" s="17">
        <f>IF(C317="","",IFERROR(INDEX(Categorias!$B$5:$B$40,MATCH(C317,Categorias!$A$5:$A$40,0)),"Categoria?"))</f>
        <v/>
      </c>
      <c r="G317" s="24">
        <f>IF(A317="","",DATE(YEAR(A317),MONTH(A317),1))</f>
        <v/>
      </c>
    </row>
    <row r="318">
      <c r="A318" s="25" t="n"/>
      <c r="B318" s="26" t="n"/>
      <c r="C318" s="26" t="n"/>
      <c r="D318" s="27" t="n"/>
      <c r="E318" s="26" t="n"/>
      <c r="F318" s="17">
        <f>IF(C318="","",IFERROR(INDEX(Categorias!$B$5:$B$40,MATCH(C318,Categorias!$A$5:$A$40,0)),"Categoria?"))</f>
        <v/>
      </c>
      <c r="G318" s="24">
        <f>IF(A318="","",DATE(YEAR(A318),MONTH(A318),1))</f>
        <v/>
      </c>
    </row>
    <row r="319">
      <c r="A319" s="25" t="n"/>
      <c r="B319" s="26" t="n"/>
      <c r="C319" s="26" t="n"/>
      <c r="D319" s="27" t="n"/>
      <c r="E319" s="26" t="n"/>
      <c r="F319" s="17">
        <f>IF(C319="","",IFERROR(INDEX(Categorias!$B$5:$B$40,MATCH(C319,Categorias!$A$5:$A$40,0)),"Categoria?"))</f>
        <v/>
      </c>
      <c r="G319" s="24">
        <f>IF(A319="","",DATE(YEAR(A319),MONTH(A319),1))</f>
        <v/>
      </c>
    </row>
    <row r="320">
      <c r="A320" s="25" t="n"/>
      <c r="B320" s="26" t="n"/>
      <c r="C320" s="26" t="n"/>
      <c r="D320" s="27" t="n"/>
      <c r="E320" s="26" t="n"/>
      <c r="F320" s="17">
        <f>IF(C320="","",IFERROR(INDEX(Categorias!$B$5:$B$40,MATCH(C320,Categorias!$A$5:$A$40,0)),"Categoria?"))</f>
        <v/>
      </c>
      <c r="G320" s="24">
        <f>IF(A320="","",DATE(YEAR(A320),MONTH(A320),1))</f>
        <v/>
      </c>
    </row>
    <row r="321">
      <c r="A321" s="25" t="n"/>
      <c r="B321" s="26" t="n"/>
      <c r="C321" s="26" t="n"/>
      <c r="D321" s="27" t="n"/>
      <c r="E321" s="26" t="n"/>
      <c r="F321" s="17">
        <f>IF(C321="","",IFERROR(INDEX(Categorias!$B$5:$B$40,MATCH(C321,Categorias!$A$5:$A$40,0)),"Categoria?"))</f>
        <v/>
      </c>
      <c r="G321" s="24">
        <f>IF(A321="","",DATE(YEAR(A321),MONTH(A321),1))</f>
        <v/>
      </c>
    </row>
    <row r="322">
      <c r="A322" s="25" t="n"/>
      <c r="B322" s="26" t="n"/>
      <c r="C322" s="26" t="n"/>
      <c r="D322" s="27" t="n"/>
      <c r="E322" s="26" t="n"/>
      <c r="F322" s="17">
        <f>IF(C322="","",IFERROR(INDEX(Categorias!$B$5:$B$40,MATCH(C322,Categorias!$A$5:$A$40,0)),"Categoria?"))</f>
        <v/>
      </c>
      <c r="G322" s="24">
        <f>IF(A322="","",DATE(YEAR(A322),MONTH(A322),1))</f>
        <v/>
      </c>
    </row>
    <row r="323">
      <c r="A323" s="25" t="n"/>
      <c r="B323" s="26" t="n"/>
      <c r="C323" s="26" t="n"/>
      <c r="D323" s="27" t="n"/>
      <c r="E323" s="26" t="n"/>
      <c r="F323" s="17">
        <f>IF(C323="","",IFERROR(INDEX(Categorias!$B$5:$B$40,MATCH(C323,Categorias!$A$5:$A$40,0)),"Categoria?"))</f>
        <v/>
      </c>
      <c r="G323" s="24">
        <f>IF(A323="","",DATE(YEAR(A323),MONTH(A323),1))</f>
        <v/>
      </c>
    </row>
    <row r="324">
      <c r="A324" s="25" t="n"/>
      <c r="B324" s="26" t="n"/>
      <c r="C324" s="26" t="n"/>
      <c r="D324" s="27" t="n"/>
      <c r="E324" s="26" t="n"/>
      <c r="F324" s="17">
        <f>IF(C324="","",IFERROR(INDEX(Categorias!$B$5:$B$40,MATCH(C324,Categorias!$A$5:$A$40,0)),"Categoria?"))</f>
        <v/>
      </c>
      <c r="G324" s="24">
        <f>IF(A324="","",DATE(YEAR(A324),MONTH(A324),1))</f>
        <v/>
      </c>
    </row>
    <row r="325">
      <c r="A325" s="25" t="n"/>
      <c r="B325" s="26" t="n"/>
      <c r="C325" s="26" t="n"/>
      <c r="D325" s="27" t="n"/>
      <c r="E325" s="26" t="n"/>
      <c r="F325" s="17">
        <f>IF(C325="","",IFERROR(INDEX(Categorias!$B$5:$B$40,MATCH(C325,Categorias!$A$5:$A$40,0)),"Categoria?"))</f>
        <v/>
      </c>
      <c r="G325" s="24">
        <f>IF(A325="","",DATE(YEAR(A325),MONTH(A325),1))</f>
        <v/>
      </c>
    </row>
    <row r="326">
      <c r="A326" s="25" t="n"/>
      <c r="B326" s="26" t="n"/>
      <c r="C326" s="26" t="n"/>
      <c r="D326" s="27" t="n"/>
      <c r="E326" s="26" t="n"/>
      <c r="F326" s="17">
        <f>IF(C326="","",IFERROR(INDEX(Categorias!$B$5:$B$40,MATCH(C326,Categorias!$A$5:$A$40,0)),"Categoria?"))</f>
        <v/>
      </c>
      <c r="G326" s="24">
        <f>IF(A326="","",DATE(YEAR(A326),MONTH(A326),1))</f>
        <v/>
      </c>
    </row>
    <row r="327">
      <c r="A327" s="25" t="n"/>
      <c r="B327" s="26" t="n"/>
      <c r="C327" s="26" t="n"/>
      <c r="D327" s="27" t="n"/>
      <c r="E327" s="26" t="n"/>
      <c r="F327" s="17">
        <f>IF(C327="","",IFERROR(INDEX(Categorias!$B$5:$B$40,MATCH(C327,Categorias!$A$5:$A$40,0)),"Categoria?"))</f>
        <v/>
      </c>
      <c r="G327" s="24">
        <f>IF(A327="","",DATE(YEAR(A327),MONTH(A327),1))</f>
        <v/>
      </c>
    </row>
    <row r="328">
      <c r="A328" s="25" t="n"/>
      <c r="B328" s="26" t="n"/>
      <c r="C328" s="26" t="n"/>
      <c r="D328" s="27" t="n"/>
      <c r="E328" s="26" t="n"/>
      <c r="F328" s="17">
        <f>IF(C328="","",IFERROR(INDEX(Categorias!$B$5:$B$40,MATCH(C328,Categorias!$A$5:$A$40,0)),"Categoria?"))</f>
        <v/>
      </c>
      <c r="G328" s="24">
        <f>IF(A328="","",DATE(YEAR(A328),MONTH(A328),1))</f>
        <v/>
      </c>
    </row>
    <row r="329">
      <c r="A329" s="25" t="n"/>
      <c r="B329" s="26" t="n"/>
      <c r="C329" s="26" t="n"/>
      <c r="D329" s="27" t="n"/>
      <c r="E329" s="26" t="n"/>
      <c r="F329" s="17">
        <f>IF(C329="","",IFERROR(INDEX(Categorias!$B$5:$B$40,MATCH(C329,Categorias!$A$5:$A$40,0)),"Categoria?"))</f>
        <v/>
      </c>
      <c r="G329" s="24">
        <f>IF(A329="","",DATE(YEAR(A329),MONTH(A329),1))</f>
        <v/>
      </c>
    </row>
    <row r="330">
      <c r="A330" s="25" t="n"/>
      <c r="B330" s="26" t="n"/>
      <c r="C330" s="26" t="n"/>
      <c r="D330" s="27" t="n"/>
      <c r="E330" s="26" t="n"/>
      <c r="F330" s="17">
        <f>IF(C330="","",IFERROR(INDEX(Categorias!$B$5:$B$40,MATCH(C330,Categorias!$A$5:$A$40,0)),"Categoria?"))</f>
        <v/>
      </c>
      <c r="G330" s="24">
        <f>IF(A330="","",DATE(YEAR(A330),MONTH(A330),1))</f>
        <v/>
      </c>
    </row>
    <row r="331">
      <c r="A331" s="25" t="n"/>
      <c r="B331" s="26" t="n"/>
      <c r="C331" s="26" t="n"/>
      <c r="D331" s="27" t="n"/>
      <c r="E331" s="26" t="n"/>
      <c r="F331" s="17">
        <f>IF(C331="","",IFERROR(INDEX(Categorias!$B$5:$B$40,MATCH(C331,Categorias!$A$5:$A$40,0)),"Categoria?"))</f>
        <v/>
      </c>
      <c r="G331" s="24">
        <f>IF(A331="","",DATE(YEAR(A331),MONTH(A331),1))</f>
        <v/>
      </c>
    </row>
    <row r="332">
      <c r="A332" s="25" t="n"/>
      <c r="B332" s="26" t="n"/>
      <c r="C332" s="26" t="n"/>
      <c r="D332" s="27" t="n"/>
      <c r="E332" s="26" t="n"/>
      <c r="F332" s="17">
        <f>IF(C332="","",IFERROR(INDEX(Categorias!$B$5:$B$40,MATCH(C332,Categorias!$A$5:$A$40,0)),"Categoria?"))</f>
        <v/>
      </c>
      <c r="G332" s="24">
        <f>IF(A332="","",DATE(YEAR(A332),MONTH(A332),1))</f>
        <v/>
      </c>
    </row>
    <row r="333">
      <c r="A333" s="25" t="n"/>
      <c r="B333" s="26" t="n"/>
      <c r="C333" s="26" t="n"/>
      <c r="D333" s="27" t="n"/>
      <c r="E333" s="26" t="n"/>
      <c r="F333" s="17">
        <f>IF(C333="","",IFERROR(INDEX(Categorias!$B$5:$B$40,MATCH(C333,Categorias!$A$5:$A$40,0)),"Categoria?"))</f>
        <v/>
      </c>
      <c r="G333" s="24">
        <f>IF(A333="","",DATE(YEAR(A333),MONTH(A333),1))</f>
        <v/>
      </c>
    </row>
    <row r="334">
      <c r="A334" s="25" t="n"/>
      <c r="B334" s="26" t="n"/>
      <c r="C334" s="26" t="n"/>
      <c r="D334" s="27" t="n"/>
      <c r="E334" s="26" t="n"/>
      <c r="F334" s="17">
        <f>IF(C334="","",IFERROR(INDEX(Categorias!$B$5:$B$40,MATCH(C334,Categorias!$A$5:$A$40,0)),"Categoria?"))</f>
        <v/>
      </c>
      <c r="G334" s="24">
        <f>IF(A334="","",DATE(YEAR(A334),MONTH(A334),1))</f>
        <v/>
      </c>
    </row>
    <row r="335">
      <c r="A335" s="25" t="n"/>
      <c r="B335" s="26" t="n"/>
      <c r="C335" s="26" t="n"/>
      <c r="D335" s="27" t="n"/>
      <c r="E335" s="26" t="n"/>
      <c r="F335" s="17">
        <f>IF(C335="","",IFERROR(INDEX(Categorias!$B$5:$B$40,MATCH(C335,Categorias!$A$5:$A$40,0)),"Categoria?"))</f>
        <v/>
      </c>
      <c r="G335" s="24">
        <f>IF(A335="","",DATE(YEAR(A335),MONTH(A335),1))</f>
        <v/>
      </c>
    </row>
    <row r="336">
      <c r="A336" s="25" t="n"/>
      <c r="B336" s="26" t="n"/>
      <c r="C336" s="26" t="n"/>
      <c r="D336" s="27" t="n"/>
      <c r="E336" s="26" t="n"/>
      <c r="F336" s="17">
        <f>IF(C336="","",IFERROR(INDEX(Categorias!$B$5:$B$40,MATCH(C336,Categorias!$A$5:$A$40,0)),"Categoria?"))</f>
        <v/>
      </c>
      <c r="G336" s="24">
        <f>IF(A336="","",DATE(YEAR(A336),MONTH(A336),1))</f>
        <v/>
      </c>
    </row>
    <row r="337">
      <c r="A337" s="25" t="n"/>
      <c r="B337" s="26" t="n"/>
      <c r="C337" s="26" t="n"/>
      <c r="D337" s="27" t="n"/>
      <c r="E337" s="26" t="n"/>
      <c r="F337" s="17">
        <f>IF(C337="","",IFERROR(INDEX(Categorias!$B$5:$B$40,MATCH(C337,Categorias!$A$5:$A$40,0)),"Categoria?"))</f>
        <v/>
      </c>
      <c r="G337" s="24">
        <f>IF(A337="","",DATE(YEAR(A337),MONTH(A337),1))</f>
        <v/>
      </c>
    </row>
    <row r="338">
      <c r="A338" s="25" t="n"/>
      <c r="B338" s="26" t="n"/>
      <c r="C338" s="26" t="n"/>
      <c r="D338" s="27" t="n"/>
      <c r="E338" s="26" t="n"/>
      <c r="F338" s="17">
        <f>IF(C338="","",IFERROR(INDEX(Categorias!$B$5:$B$40,MATCH(C338,Categorias!$A$5:$A$40,0)),"Categoria?"))</f>
        <v/>
      </c>
      <c r="G338" s="24">
        <f>IF(A338="","",DATE(YEAR(A338),MONTH(A338),1))</f>
        <v/>
      </c>
    </row>
    <row r="339">
      <c r="A339" s="25" t="n"/>
      <c r="B339" s="26" t="n"/>
      <c r="C339" s="26" t="n"/>
      <c r="D339" s="27" t="n"/>
      <c r="E339" s="26" t="n"/>
      <c r="F339" s="17">
        <f>IF(C339="","",IFERROR(INDEX(Categorias!$B$5:$B$40,MATCH(C339,Categorias!$A$5:$A$40,0)),"Categoria?"))</f>
        <v/>
      </c>
      <c r="G339" s="24">
        <f>IF(A339="","",DATE(YEAR(A339),MONTH(A339),1))</f>
        <v/>
      </c>
    </row>
    <row r="340">
      <c r="A340" s="25" t="n"/>
      <c r="B340" s="26" t="n"/>
      <c r="C340" s="26" t="n"/>
      <c r="D340" s="27" t="n"/>
      <c r="E340" s="26" t="n"/>
      <c r="F340" s="17">
        <f>IF(C340="","",IFERROR(INDEX(Categorias!$B$5:$B$40,MATCH(C340,Categorias!$A$5:$A$40,0)),"Categoria?"))</f>
        <v/>
      </c>
      <c r="G340" s="24">
        <f>IF(A340="","",DATE(YEAR(A340),MONTH(A340),1))</f>
        <v/>
      </c>
    </row>
    <row r="341">
      <c r="A341" s="25" t="n"/>
      <c r="B341" s="26" t="n"/>
      <c r="C341" s="26" t="n"/>
      <c r="D341" s="27" t="n"/>
      <c r="E341" s="26" t="n"/>
      <c r="F341" s="17">
        <f>IF(C341="","",IFERROR(INDEX(Categorias!$B$5:$B$40,MATCH(C341,Categorias!$A$5:$A$40,0)),"Categoria?"))</f>
        <v/>
      </c>
      <c r="G341" s="24">
        <f>IF(A341="","",DATE(YEAR(A341),MONTH(A341),1))</f>
        <v/>
      </c>
    </row>
    <row r="342">
      <c r="A342" s="25" t="n"/>
      <c r="B342" s="26" t="n"/>
      <c r="C342" s="26" t="n"/>
      <c r="D342" s="27" t="n"/>
      <c r="E342" s="26" t="n"/>
      <c r="F342" s="17">
        <f>IF(C342="","",IFERROR(INDEX(Categorias!$B$5:$B$40,MATCH(C342,Categorias!$A$5:$A$40,0)),"Categoria?"))</f>
        <v/>
      </c>
      <c r="G342" s="24">
        <f>IF(A342="","",DATE(YEAR(A342),MONTH(A342),1))</f>
        <v/>
      </c>
    </row>
    <row r="343">
      <c r="A343" s="25" t="n"/>
      <c r="B343" s="26" t="n"/>
      <c r="C343" s="26" t="n"/>
      <c r="D343" s="27" t="n"/>
      <c r="E343" s="26" t="n"/>
      <c r="F343" s="17">
        <f>IF(C343="","",IFERROR(INDEX(Categorias!$B$5:$B$40,MATCH(C343,Categorias!$A$5:$A$40,0)),"Categoria?"))</f>
        <v/>
      </c>
      <c r="G343" s="24">
        <f>IF(A343="","",DATE(YEAR(A343),MONTH(A343),1))</f>
        <v/>
      </c>
    </row>
    <row r="344">
      <c r="A344" s="25" t="n"/>
      <c r="B344" s="26" t="n"/>
      <c r="C344" s="26" t="n"/>
      <c r="D344" s="27" t="n"/>
      <c r="E344" s="26" t="n"/>
      <c r="F344" s="17">
        <f>IF(C344="","",IFERROR(INDEX(Categorias!$B$5:$B$40,MATCH(C344,Categorias!$A$5:$A$40,0)),"Categoria?"))</f>
        <v/>
      </c>
      <c r="G344" s="24">
        <f>IF(A344="","",DATE(YEAR(A344),MONTH(A344),1))</f>
        <v/>
      </c>
    </row>
    <row r="345">
      <c r="A345" s="25" t="n"/>
      <c r="B345" s="26" t="n"/>
      <c r="C345" s="26" t="n"/>
      <c r="D345" s="27" t="n"/>
      <c r="E345" s="26" t="n"/>
      <c r="F345" s="17">
        <f>IF(C345="","",IFERROR(INDEX(Categorias!$B$5:$B$40,MATCH(C345,Categorias!$A$5:$A$40,0)),"Categoria?"))</f>
        <v/>
      </c>
      <c r="G345" s="24">
        <f>IF(A345="","",DATE(YEAR(A345),MONTH(A345),1))</f>
        <v/>
      </c>
    </row>
    <row r="346">
      <c r="A346" s="25" t="n"/>
      <c r="B346" s="26" t="n"/>
      <c r="C346" s="26" t="n"/>
      <c r="D346" s="27" t="n"/>
      <c r="E346" s="26" t="n"/>
      <c r="F346" s="17">
        <f>IF(C346="","",IFERROR(INDEX(Categorias!$B$5:$B$40,MATCH(C346,Categorias!$A$5:$A$40,0)),"Categoria?"))</f>
        <v/>
      </c>
      <c r="G346" s="24">
        <f>IF(A346="","",DATE(YEAR(A346),MONTH(A346),1))</f>
        <v/>
      </c>
    </row>
    <row r="347">
      <c r="A347" s="25" t="n"/>
      <c r="B347" s="26" t="n"/>
      <c r="C347" s="26" t="n"/>
      <c r="D347" s="27" t="n"/>
      <c r="E347" s="26" t="n"/>
      <c r="F347" s="17">
        <f>IF(C347="","",IFERROR(INDEX(Categorias!$B$5:$B$40,MATCH(C347,Categorias!$A$5:$A$40,0)),"Categoria?"))</f>
        <v/>
      </c>
      <c r="G347" s="24">
        <f>IF(A347="","",DATE(YEAR(A347),MONTH(A347),1))</f>
        <v/>
      </c>
    </row>
    <row r="348">
      <c r="A348" s="25" t="n"/>
      <c r="B348" s="26" t="n"/>
      <c r="C348" s="26" t="n"/>
      <c r="D348" s="27" t="n"/>
      <c r="E348" s="26" t="n"/>
      <c r="F348" s="17">
        <f>IF(C348="","",IFERROR(INDEX(Categorias!$B$5:$B$40,MATCH(C348,Categorias!$A$5:$A$40,0)),"Categoria?"))</f>
        <v/>
      </c>
      <c r="G348" s="24">
        <f>IF(A348="","",DATE(YEAR(A348),MONTH(A348),1))</f>
        <v/>
      </c>
    </row>
    <row r="349">
      <c r="A349" s="25" t="n"/>
      <c r="B349" s="26" t="n"/>
      <c r="C349" s="26" t="n"/>
      <c r="D349" s="27" t="n"/>
      <c r="E349" s="26" t="n"/>
      <c r="F349" s="17">
        <f>IF(C349="","",IFERROR(INDEX(Categorias!$B$5:$B$40,MATCH(C349,Categorias!$A$5:$A$40,0)),"Categoria?"))</f>
        <v/>
      </c>
      <c r="G349" s="24">
        <f>IF(A349="","",DATE(YEAR(A349),MONTH(A349),1))</f>
        <v/>
      </c>
    </row>
    <row r="350">
      <c r="A350" s="25" t="n"/>
      <c r="B350" s="26" t="n"/>
      <c r="C350" s="26" t="n"/>
      <c r="D350" s="27" t="n"/>
      <c r="E350" s="26" t="n"/>
      <c r="F350" s="17">
        <f>IF(C350="","",IFERROR(INDEX(Categorias!$B$5:$B$40,MATCH(C350,Categorias!$A$5:$A$40,0)),"Categoria?"))</f>
        <v/>
      </c>
      <c r="G350" s="24">
        <f>IF(A350="","",DATE(YEAR(A350),MONTH(A350),1))</f>
        <v/>
      </c>
    </row>
    <row r="351">
      <c r="A351" s="25" t="n"/>
      <c r="B351" s="26" t="n"/>
      <c r="C351" s="26" t="n"/>
      <c r="D351" s="27" t="n"/>
      <c r="E351" s="26" t="n"/>
      <c r="F351" s="17">
        <f>IF(C351="","",IFERROR(INDEX(Categorias!$B$5:$B$40,MATCH(C351,Categorias!$A$5:$A$40,0)),"Categoria?"))</f>
        <v/>
      </c>
      <c r="G351" s="24">
        <f>IF(A351="","",DATE(YEAR(A351),MONTH(A351),1))</f>
        <v/>
      </c>
    </row>
    <row r="352">
      <c r="A352" s="25" t="n"/>
      <c r="B352" s="26" t="n"/>
      <c r="C352" s="26" t="n"/>
      <c r="D352" s="27" t="n"/>
      <c r="E352" s="26" t="n"/>
      <c r="F352" s="17">
        <f>IF(C352="","",IFERROR(INDEX(Categorias!$B$5:$B$40,MATCH(C352,Categorias!$A$5:$A$40,0)),"Categoria?"))</f>
        <v/>
      </c>
      <c r="G352" s="24">
        <f>IF(A352="","",DATE(YEAR(A352),MONTH(A352),1))</f>
        <v/>
      </c>
    </row>
    <row r="353">
      <c r="A353" s="25" t="n"/>
      <c r="B353" s="26" t="n"/>
      <c r="C353" s="26" t="n"/>
      <c r="D353" s="27" t="n"/>
      <c r="E353" s="26" t="n"/>
      <c r="F353" s="17">
        <f>IF(C353="","",IFERROR(INDEX(Categorias!$B$5:$B$40,MATCH(C353,Categorias!$A$5:$A$40,0)),"Categoria?"))</f>
        <v/>
      </c>
      <c r="G353" s="24">
        <f>IF(A353="","",DATE(YEAR(A353),MONTH(A353),1))</f>
        <v/>
      </c>
    </row>
    <row r="354">
      <c r="A354" s="25" t="n"/>
      <c r="B354" s="26" t="n"/>
      <c r="C354" s="26" t="n"/>
      <c r="D354" s="27" t="n"/>
      <c r="E354" s="26" t="n"/>
      <c r="F354" s="17">
        <f>IF(C354="","",IFERROR(INDEX(Categorias!$B$5:$B$40,MATCH(C354,Categorias!$A$5:$A$40,0)),"Categoria?"))</f>
        <v/>
      </c>
      <c r="G354" s="24">
        <f>IF(A354="","",DATE(YEAR(A354),MONTH(A354),1))</f>
        <v/>
      </c>
    </row>
    <row r="355">
      <c r="A355" s="25" t="n"/>
      <c r="B355" s="26" t="n"/>
      <c r="C355" s="26" t="n"/>
      <c r="D355" s="27" t="n"/>
      <c r="E355" s="26" t="n"/>
      <c r="F355" s="17">
        <f>IF(C355="","",IFERROR(INDEX(Categorias!$B$5:$B$40,MATCH(C355,Categorias!$A$5:$A$40,0)),"Categoria?"))</f>
        <v/>
      </c>
      <c r="G355" s="24">
        <f>IF(A355="","",DATE(YEAR(A355),MONTH(A355),1))</f>
        <v/>
      </c>
    </row>
    <row r="356">
      <c r="A356" s="25" t="n"/>
      <c r="B356" s="26" t="n"/>
      <c r="C356" s="26" t="n"/>
      <c r="D356" s="27" t="n"/>
      <c r="E356" s="26" t="n"/>
      <c r="F356" s="17">
        <f>IF(C356="","",IFERROR(INDEX(Categorias!$B$5:$B$40,MATCH(C356,Categorias!$A$5:$A$40,0)),"Categoria?"))</f>
        <v/>
      </c>
      <c r="G356" s="24">
        <f>IF(A356="","",DATE(YEAR(A356),MONTH(A356),1))</f>
        <v/>
      </c>
    </row>
    <row r="357">
      <c r="A357" s="25" t="n"/>
      <c r="B357" s="26" t="n"/>
      <c r="C357" s="26" t="n"/>
      <c r="D357" s="27" t="n"/>
      <c r="E357" s="26" t="n"/>
      <c r="F357" s="17">
        <f>IF(C357="","",IFERROR(INDEX(Categorias!$B$5:$B$40,MATCH(C357,Categorias!$A$5:$A$40,0)),"Categoria?"))</f>
        <v/>
      </c>
      <c r="G357" s="24">
        <f>IF(A357="","",DATE(YEAR(A357),MONTH(A357),1))</f>
        <v/>
      </c>
    </row>
    <row r="358">
      <c r="A358" s="25" t="n"/>
      <c r="B358" s="26" t="n"/>
      <c r="C358" s="26" t="n"/>
      <c r="D358" s="27" t="n"/>
      <c r="E358" s="26" t="n"/>
      <c r="F358" s="17">
        <f>IF(C358="","",IFERROR(INDEX(Categorias!$B$5:$B$40,MATCH(C358,Categorias!$A$5:$A$40,0)),"Categoria?"))</f>
        <v/>
      </c>
      <c r="G358" s="24">
        <f>IF(A358="","",DATE(YEAR(A358),MONTH(A358),1))</f>
        <v/>
      </c>
    </row>
    <row r="359">
      <c r="A359" s="25" t="n"/>
      <c r="B359" s="26" t="n"/>
      <c r="C359" s="26" t="n"/>
      <c r="D359" s="27" t="n"/>
      <c r="E359" s="26" t="n"/>
      <c r="F359" s="17">
        <f>IF(C359="","",IFERROR(INDEX(Categorias!$B$5:$B$40,MATCH(C359,Categorias!$A$5:$A$40,0)),"Categoria?"))</f>
        <v/>
      </c>
      <c r="G359" s="24">
        <f>IF(A359="","",DATE(YEAR(A359),MONTH(A359),1))</f>
        <v/>
      </c>
    </row>
    <row r="360">
      <c r="A360" s="25" t="n"/>
      <c r="B360" s="26" t="n"/>
      <c r="C360" s="26" t="n"/>
      <c r="D360" s="27" t="n"/>
      <c r="E360" s="26" t="n"/>
      <c r="F360" s="17">
        <f>IF(C360="","",IFERROR(INDEX(Categorias!$B$5:$B$40,MATCH(C360,Categorias!$A$5:$A$40,0)),"Categoria?"))</f>
        <v/>
      </c>
      <c r="G360" s="24">
        <f>IF(A360="","",DATE(YEAR(A360),MONTH(A360),1))</f>
        <v/>
      </c>
    </row>
    <row r="361">
      <c r="A361" s="25" t="n"/>
      <c r="B361" s="26" t="n"/>
      <c r="C361" s="26" t="n"/>
      <c r="D361" s="27" t="n"/>
      <c r="E361" s="26" t="n"/>
      <c r="F361" s="17">
        <f>IF(C361="","",IFERROR(INDEX(Categorias!$B$5:$B$40,MATCH(C361,Categorias!$A$5:$A$40,0)),"Categoria?"))</f>
        <v/>
      </c>
      <c r="G361" s="24">
        <f>IF(A361="","",DATE(YEAR(A361),MONTH(A361),1))</f>
        <v/>
      </c>
    </row>
    <row r="362">
      <c r="A362" s="25" t="n"/>
      <c r="B362" s="26" t="n"/>
      <c r="C362" s="26" t="n"/>
      <c r="D362" s="27" t="n"/>
      <c r="E362" s="26" t="n"/>
      <c r="F362" s="17">
        <f>IF(C362="","",IFERROR(INDEX(Categorias!$B$5:$B$40,MATCH(C362,Categorias!$A$5:$A$40,0)),"Categoria?"))</f>
        <v/>
      </c>
      <c r="G362" s="24">
        <f>IF(A362="","",DATE(YEAR(A362),MONTH(A362),1))</f>
        <v/>
      </c>
    </row>
    <row r="363">
      <c r="A363" s="25" t="n"/>
      <c r="B363" s="26" t="n"/>
      <c r="C363" s="26" t="n"/>
      <c r="D363" s="27" t="n"/>
      <c r="E363" s="26" t="n"/>
      <c r="F363" s="17">
        <f>IF(C363="","",IFERROR(INDEX(Categorias!$B$5:$B$40,MATCH(C363,Categorias!$A$5:$A$40,0)),"Categoria?"))</f>
        <v/>
      </c>
      <c r="G363" s="24">
        <f>IF(A363="","",DATE(YEAR(A363),MONTH(A363),1))</f>
        <v/>
      </c>
    </row>
    <row r="364">
      <c r="A364" s="25" t="n"/>
      <c r="B364" s="26" t="n"/>
      <c r="C364" s="26" t="n"/>
      <c r="D364" s="27" t="n"/>
      <c r="E364" s="26" t="n"/>
      <c r="F364" s="17">
        <f>IF(C364="","",IFERROR(INDEX(Categorias!$B$5:$B$40,MATCH(C364,Categorias!$A$5:$A$40,0)),"Categoria?"))</f>
        <v/>
      </c>
      <c r="G364" s="24">
        <f>IF(A364="","",DATE(YEAR(A364),MONTH(A364),1))</f>
        <v/>
      </c>
    </row>
    <row r="365">
      <c r="A365" s="25" t="n"/>
      <c r="B365" s="26" t="n"/>
      <c r="C365" s="26" t="n"/>
      <c r="D365" s="27" t="n"/>
      <c r="E365" s="26" t="n"/>
      <c r="F365" s="17">
        <f>IF(C365="","",IFERROR(INDEX(Categorias!$B$5:$B$40,MATCH(C365,Categorias!$A$5:$A$40,0)),"Categoria?"))</f>
        <v/>
      </c>
      <c r="G365" s="24">
        <f>IF(A365="","",DATE(YEAR(A365),MONTH(A365),1))</f>
        <v/>
      </c>
    </row>
    <row r="366">
      <c r="A366" s="25" t="n"/>
      <c r="B366" s="26" t="n"/>
      <c r="C366" s="26" t="n"/>
      <c r="D366" s="27" t="n"/>
      <c r="E366" s="26" t="n"/>
      <c r="F366" s="17">
        <f>IF(C366="","",IFERROR(INDEX(Categorias!$B$5:$B$40,MATCH(C366,Categorias!$A$5:$A$40,0)),"Categoria?"))</f>
        <v/>
      </c>
      <c r="G366" s="24">
        <f>IF(A366="","",DATE(YEAR(A366),MONTH(A366),1))</f>
        <v/>
      </c>
    </row>
    <row r="367">
      <c r="A367" s="25" t="n"/>
      <c r="B367" s="26" t="n"/>
      <c r="C367" s="26" t="n"/>
      <c r="D367" s="27" t="n"/>
      <c r="E367" s="26" t="n"/>
      <c r="F367" s="17">
        <f>IF(C367="","",IFERROR(INDEX(Categorias!$B$5:$B$40,MATCH(C367,Categorias!$A$5:$A$40,0)),"Categoria?"))</f>
        <v/>
      </c>
      <c r="G367" s="24">
        <f>IF(A367="","",DATE(YEAR(A367),MONTH(A367),1))</f>
        <v/>
      </c>
    </row>
    <row r="368">
      <c r="A368" s="25" t="n"/>
      <c r="B368" s="26" t="n"/>
      <c r="C368" s="26" t="n"/>
      <c r="D368" s="27" t="n"/>
      <c r="E368" s="26" t="n"/>
      <c r="F368" s="17">
        <f>IF(C368="","",IFERROR(INDEX(Categorias!$B$5:$B$40,MATCH(C368,Categorias!$A$5:$A$40,0)),"Categoria?"))</f>
        <v/>
      </c>
      <c r="G368" s="24">
        <f>IF(A368="","",DATE(YEAR(A368),MONTH(A368),1))</f>
        <v/>
      </c>
    </row>
    <row r="369">
      <c r="A369" s="25" t="n"/>
      <c r="B369" s="26" t="n"/>
      <c r="C369" s="26" t="n"/>
      <c r="D369" s="27" t="n"/>
      <c r="E369" s="26" t="n"/>
      <c r="F369" s="17">
        <f>IF(C369="","",IFERROR(INDEX(Categorias!$B$5:$B$40,MATCH(C369,Categorias!$A$5:$A$40,0)),"Categoria?"))</f>
        <v/>
      </c>
      <c r="G369" s="24">
        <f>IF(A369="","",DATE(YEAR(A369),MONTH(A369),1))</f>
        <v/>
      </c>
    </row>
    <row r="370">
      <c r="A370" s="25" t="n"/>
      <c r="B370" s="26" t="n"/>
      <c r="C370" s="26" t="n"/>
      <c r="D370" s="27" t="n"/>
      <c r="E370" s="26" t="n"/>
      <c r="F370" s="17">
        <f>IF(C370="","",IFERROR(INDEX(Categorias!$B$5:$B$40,MATCH(C370,Categorias!$A$5:$A$40,0)),"Categoria?"))</f>
        <v/>
      </c>
      <c r="G370" s="24">
        <f>IF(A370="","",DATE(YEAR(A370),MONTH(A370),1))</f>
        <v/>
      </c>
    </row>
    <row r="371">
      <c r="A371" s="25" t="n"/>
      <c r="B371" s="26" t="n"/>
      <c r="C371" s="26" t="n"/>
      <c r="D371" s="27" t="n"/>
      <c r="E371" s="26" t="n"/>
      <c r="F371" s="17">
        <f>IF(C371="","",IFERROR(INDEX(Categorias!$B$5:$B$40,MATCH(C371,Categorias!$A$5:$A$40,0)),"Categoria?"))</f>
        <v/>
      </c>
      <c r="G371" s="24">
        <f>IF(A371="","",DATE(YEAR(A371),MONTH(A371),1))</f>
        <v/>
      </c>
    </row>
    <row r="372">
      <c r="A372" s="25" t="n"/>
      <c r="B372" s="26" t="n"/>
      <c r="C372" s="26" t="n"/>
      <c r="D372" s="27" t="n"/>
      <c r="E372" s="26" t="n"/>
      <c r="F372" s="17">
        <f>IF(C372="","",IFERROR(INDEX(Categorias!$B$5:$B$40,MATCH(C372,Categorias!$A$5:$A$40,0)),"Categoria?"))</f>
        <v/>
      </c>
      <c r="G372" s="24">
        <f>IF(A372="","",DATE(YEAR(A372),MONTH(A372),1))</f>
        <v/>
      </c>
    </row>
    <row r="373">
      <c r="A373" s="25" t="n"/>
      <c r="B373" s="26" t="n"/>
      <c r="C373" s="26" t="n"/>
      <c r="D373" s="27" t="n"/>
      <c r="E373" s="26" t="n"/>
      <c r="F373" s="17">
        <f>IF(C373="","",IFERROR(INDEX(Categorias!$B$5:$B$40,MATCH(C373,Categorias!$A$5:$A$40,0)),"Categoria?"))</f>
        <v/>
      </c>
      <c r="G373" s="24">
        <f>IF(A373="","",DATE(YEAR(A373),MONTH(A373),1))</f>
        <v/>
      </c>
    </row>
    <row r="374">
      <c r="A374" s="25" t="n"/>
      <c r="B374" s="26" t="n"/>
      <c r="C374" s="26" t="n"/>
      <c r="D374" s="27" t="n"/>
      <c r="E374" s="26" t="n"/>
      <c r="F374" s="17">
        <f>IF(C374="","",IFERROR(INDEX(Categorias!$B$5:$B$40,MATCH(C374,Categorias!$A$5:$A$40,0)),"Categoria?"))</f>
        <v/>
      </c>
      <c r="G374" s="24">
        <f>IF(A374="","",DATE(YEAR(A374),MONTH(A374),1))</f>
        <v/>
      </c>
    </row>
    <row r="375">
      <c r="A375" s="25" t="n"/>
      <c r="B375" s="26" t="n"/>
      <c r="C375" s="26" t="n"/>
      <c r="D375" s="27" t="n"/>
      <c r="E375" s="26" t="n"/>
      <c r="F375" s="17">
        <f>IF(C375="","",IFERROR(INDEX(Categorias!$B$5:$B$40,MATCH(C375,Categorias!$A$5:$A$40,0)),"Categoria?"))</f>
        <v/>
      </c>
      <c r="G375" s="24">
        <f>IF(A375="","",DATE(YEAR(A375),MONTH(A375),1))</f>
        <v/>
      </c>
    </row>
    <row r="376">
      <c r="A376" s="25" t="n"/>
      <c r="B376" s="26" t="n"/>
      <c r="C376" s="26" t="n"/>
      <c r="D376" s="27" t="n"/>
      <c r="E376" s="26" t="n"/>
      <c r="F376" s="17">
        <f>IF(C376="","",IFERROR(INDEX(Categorias!$B$5:$B$40,MATCH(C376,Categorias!$A$5:$A$40,0)),"Categoria?"))</f>
        <v/>
      </c>
      <c r="G376" s="24">
        <f>IF(A376="","",DATE(YEAR(A376),MONTH(A376),1))</f>
        <v/>
      </c>
    </row>
    <row r="377">
      <c r="A377" s="25" t="n"/>
      <c r="B377" s="26" t="n"/>
      <c r="C377" s="26" t="n"/>
      <c r="D377" s="27" t="n"/>
      <c r="E377" s="26" t="n"/>
      <c r="F377" s="17">
        <f>IF(C377="","",IFERROR(INDEX(Categorias!$B$5:$B$40,MATCH(C377,Categorias!$A$5:$A$40,0)),"Categoria?"))</f>
        <v/>
      </c>
      <c r="G377" s="24">
        <f>IF(A377="","",DATE(YEAR(A377),MONTH(A377),1))</f>
        <v/>
      </c>
    </row>
    <row r="378">
      <c r="A378" s="25" t="n"/>
      <c r="B378" s="26" t="n"/>
      <c r="C378" s="26" t="n"/>
      <c r="D378" s="27" t="n"/>
      <c r="E378" s="26" t="n"/>
      <c r="F378" s="17">
        <f>IF(C378="","",IFERROR(INDEX(Categorias!$B$5:$B$40,MATCH(C378,Categorias!$A$5:$A$40,0)),"Categoria?"))</f>
        <v/>
      </c>
      <c r="G378" s="24">
        <f>IF(A378="","",DATE(YEAR(A378),MONTH(A378),1))</f>
        <v/>
      </c>
    </row>
    <row r="379">
      <c r="A379" s="25" t="n"/>
      <c r="B379" s="26" t="n"/>
      <c r="C379" s="26" t="n"/>
      <c r="D379" s="27" t="n"/>
      <c r="E379" s="26" t="n"/>
      <c r="F379" s="17">
        <f>IF(C379="","",IFERROR(INDEX(Categorias!$B$5:$B$40,MATCH(C379,Categorias!$A$5:$A$40,0)),"Categoria?"))</f>
        <v/>
      </c>
      <c r="G379" s="24">
        <f>IF(A379="","",DATE(YEAR(A379),MONTH(A379),1))</f>
        <v/>
      </c>
    </row>
    <row r="380">
      <c r="A380" s="25" t="n"/>
      <c r="B380" s="26" t="n"/>
      <c r="C380" s="26" t="n"/>
      <c r="D380" s="27" t="n"/>
      <c r="E380" s="26" t="n"/>
      <c r="F380" s="17">
        <f>IF(C380="","",IFERROR(INDEX(Categorias!$B$5:$B$40,MATCH(C380,Categorias!$A$5:$A$40,0)),"Categoria?"))</f>
        <v/>
      </c>
      <c r="G380" s="24">
        <f>IF(A380="","",DATE(YEAR(A380),MONTH(A380),1))</f>
        <v/>
      </c>
    </row>
    <row r="381">
      <c r="A381" s="25" t="n"/>
      <c r="B381" s="26" t="n"/>
      <c r="C381" s="26" t="n"/>
      <c r="D381" s="27" t="n"/>
      <c r="E381" s="26" t="n"/>
      <c r="F381" s="17">
        <f>IF(C381="","",IFERROR(INDEX(Categorias!$B$5:$B$40,MATCH(C381,Categorias!$A$5:$A$40,0)),"Categoria?"))</f>
        <v/>
      </c>
      <c r="G381" s="24">
        <f>IF(A381="","",DATE(YEAR(A381),MONTH(A381),1))</f>
        <v/>
      </c>
    </row>
    <row r="382">
      <c r="A382" s="25" t="n"/>
      <c r="B382" s="26" t="n"/>
      <c r="C382" s="26" t="n"/>
      <c r="D382" s="27" t="n"/>
      <c r="E382" s="26" t="n"/>
      <c r="F382" s="17">
        <f>IF(C382="","",IFERROR(INDEX(Categorias!$B$5:$B$40,MATCH(C382,Categorias!$A$5:$A$40,0)),"Categoria?"))</f>
        <v/>
      </c>
      <c r="G382" s="24">
        <f>IF(A382="","",DATE(YEAR(A382),MONTH(A382),1))</f>
        <v/>
      </c>
    </row>
    <row r="383">
      <c r="A383" s="25" t="n"/>
      <c r="B383" s="26" t="n"/>
      <c r="C383" s="26" t="n"/>
      <c r="D383" s="27" t="n"/>
      <c r="E383" s="26" t="n"/>
      <c r="F383" s="17">
        <f>IF(C383="","",IFERROR(INDEX(Categorias!$B$5:$B$40,MATCH(C383,Categorias!$A$5:$A$40,0)),"Categoria?"))</f>
        <v/>
      </c>
      <c r="G383" s="24">
        <f>IF(A383="","",DATE(YEAR(A383),MONTH(A383),1))</f>
        <v/>
      </c>
    </row>
    <row r="384">
      <c r="A384" s="25" t="n"/>
      <c r="B384" s="26" t="n"/>
      <c r="C384" s="26" t="n"/>
      <c r="D384" s="27" t="n"/>
      <c r="E384" s="26" t="n"/>
      <c r="F384" s="17">
        <f>IF(C384="","",IFERROR(INDEX(Categorias!$B$5:$B$40,MATCH(C384,Categorias!$A$5:$A$40,0)),"Categoria?"))</f>
        <v/>
      </c>
      <c r="G384" s="24">
        <f>IF(A384="","",DATE(YEAR(A384),MONTH(A384),1))</f>
        <v/>
      </c>
    </row>
    <row r="385">
      <c r="A385" s="25" t="n"/>
      <c r="B385" s="26" t="n"/>
      <c r="C385" s="26" t="n"/>
      <c r="D385" s="27" t="n"/>
      <c r="E385" s="26" t="n"/>
      <c r="F385" s="17">
        <f>IF(C385="","",IFERROR(INDEX(Categorias!$B$5:$B$40,MATCH(C385,Categorias!$A$5:$A$40,0)),"Categoria?"))</f>
        <v/>
      </c>
      <c r="G385" s="24">
        <f>IF(A385="","",DATE(YEAR(A385),MONTH(A385),1))</f>
        <v/>
      </c>
    </row>
    <row r="386">
      <c r="A386" s="25" t="n"/>
      <c r="B386" s="26" t="n"/>
      <c r="C386" s="26" t="n"/>
      <c r="D386" s="27" t="n"/>
      <c r="E386" s="26" t="n"/>
      <c r="F386" s="17">
        <f>IF(C386="","",IFERROR(INDEX(Categorias!$B$5:$B$40,MATCH(C386,Categorias!$A$5:$A$40,0)),"Categoria?"))</f>
        <v/>
      </c>
      <c r="G386" s="24">
        <f>IF(A386="","",DATE(YEAR(A386),MONTH(A386),1))</f>
        <v/>
      </c>
    </row>
    <row r="387">
      <c r="A387" s="25" t="n"/>
      <c r="B387" s="26" t="n"/>
      <c r="C387" s="26" t="n"/>
      <c r="D387" s="27" t="n"/>
      <c r="E387" s="26" t="n"/>
      <c r="F387" s="17">
        <f>IF(C387="","",IFERROR(INDEX(Categorias!$B$5:$B$40,MATCH(C387,Categorias!$A$5:$A$40,0)),"Categoria?"))</f>
        <v/>
      </c>
      <c r="G387" s="24">
        <f>IF(A387="","",DATE(YEAR(A387),MONTH(A387),1))</f>
        <v/>
      </c>
    </row>
    <row r="388">
      <c r="A388" s="25" t="n"/>
      <c r="B388" s="26" t="n"/>
      <c r="C388" s="26" t="n"/>
      <c r="D388" s="27" t="n"/>
      <c r="E388" s="26" t="n"/>
      <c r="F388" s="17">
        <f>IF(C388="","",IFERROR(INDEX(Categorias!$B$5:$B$40,MATCH(C388,Categorias!$A$5:$A$40,0)),"Categoria?"))</f>
        <v/>
      </c>
      <c r="G388" s="24">
        <f>IF(A388="","",DATE(YEAR(A388),MONTH(A388),1))</f>
        <v/>
      </c>
    </row>
    <row r="389">
      <c r="A389" s="25" t="n"/>
      <c r="B389" s="26" t="n"/>
      <c r="C389" s="26" t="n"/>
      <c r="D389" s="27" t="n"/>
      <c r="E389" s="26" t="n"/>
      <c r="F389" s="17">
        <f>IF(C389="","",IFERROR(INDEX(Categorias!$B$5:$B$40,MATCH(C389,Categorias!$A$5:$A$40,0)),"Categoria?"))</f>
        <v/>
      </c>
      <c r="G389" s="24">
        <f>IF(A389="","",DATE(YEAR(A389),MONTH(A389),1))</f>
        <v/>
      </c>
    </row>
    <row r="390">
      <c r="A390" s="25" t="n"/>
      <c r="B390" s="26" t="n"/>
      <c r="C390" s="26" t="n"/>
      <c r="D390" s="27" t="n"/>
      <c r="E390" s="26" t="n"/>
      <c r="F390" s="17">
        <f>IF(C390="","",IFERROR(INDEX(Categorias!$B$5:$B$40,MATCH(C390,Categorias!$A$5:$A$40,0)),"Categoria?"))</f>
        <v/>
      </c>
      <c r="G390" s="24">
        <f>IF(A390="","",DATE(YEAR(A390),MONTH(A390),1))</f>
        <v/>
      </c>
    </row>
    <row r="391">
      <c r="A391" s="25" t="n"/>
      <c r="B391" s="26" t="n"/>
      <c r="C391" s="26" t="n"/>
      <c r="D391" s="27" t="n"/>
      <c r="E391" s="26" t="n"/>
      <c r="F391" s="17">
        <f>IF(C391="","",IFERROR(INDEX(Categorias!$B$5:$B$40,MATCH(C391,Categorias!$A$5:$A$40,0)),"Categoria?"))</f>
        <v/>
      </c>
      <c r="G391" s="24">
        <f>IF(A391="","",DATE(YEAR(A391),MONTH(A391),1))</f>
        <v/>
      </c>
    </row>
    <row r="392">
      <c r="A392" s="25" t="n"/>
      <c r="B392" s="26" t="n"/>
      <c r="C392" s="26" t="n"/>
      <c r="D392" s="27" t="n"/>
      <c r="E392" s="26" t="n"/>
      <c r="F392" s="17">
        <f>IF(C392="","",IFERROR(INDEX(Categorias!$B$5:$B$40,MATCH(C392,Categorias!$A$5:$A$40,0)),"Categoria?"))</f>
        <v/>
      </c>
      <c r="G392" s="24">
        <f>IF(A392="","",DATE(YEAR(A392),MONTH(A392),1))</f>
        <v/>
      </c>
    </row>
    <row r="393">
      <c r="A393" s="25" t="n"/>
      <c r="B393" s="26" t="n"/>
      <c r="C393" s="26" t="n"/>
      <c r="D393" s="27" t="n"/>
      <c r="E393" s="26" t="n"/>
      <c r="F393" s="17">
        <f>IF(C393="","",IFERROR(INDEX(Categorias!$B$5:$B$40,MATCH(C393,Categorias!$A$5:$A$40,0)),"Categoria?"))</f>
        <v/>
      </c>
      <c r="G393" s="24">
        <f>IF(A393="","",DATE(YEAR(A393),MONTH(A393),1))</f>
        <v/>
      </c>
    </row>
    <row r="394">
      <c r="A394" s="25" t="n"/>
      <c r="B394" s="26" t="n"/>
      <c r="C394" s="26" t="n"/>
      <c r="D394" s="27" t="n"/>
      <c r="E394" s="26" t="n"/>
      <c r="F394" s="17">
        <f>IF(C394="","",IFERROR(INDEX(Categorias!$B$5:$B$40,MATCH(C394,Categorias!$A$5:$A$40,0)),"Categoria?"))</f>
        <v/>
      </c>
      <c r="G394" s="24">
        <f>IF(A394="","",DATE(YEAR(A394),MONTH(A394),1))</f>
        <v/>
      </c>
    </row>
    <row r="395">
      <c r="A395" s="25" t="n"/>
      <c r="B395" s="26" t="n"/>
      <c r="C395" s="26" t="n"/>
      <c r="D395" s="27" t="n"/>
      <c r="E395" s="26" t="n"/>
      <c r="F395" s="17">
        <f>IF(C395="","",IFERROR(INDEX(Categorias!$B$5:$B$40,MATCH(C395,Categorias!$A$5:$A$40,0)),"Categoria?"))</f>
        <v/>
      </c>
      <c r="G395" s="24">
        <f>IF(A395="","",DATE(YEAR(A395),MONTH(A395),1))</f>
        <v/>
      </c>
    </row>
    <row r="396">
      <c r="A396" s="25" t="n"/>
      <c r="B396" s="26" t="n"/>
      <c r="C396" s="26" t="n"/>
      <c r="D396" s="27" t="n"/>
      <c r="E396" s="26" t="n"/>
      <c r="F396" s="17">
        <f>IF(C396="","",IFERROR(INDEX(Categorias!$B$5:$B$40,MATCH(C396,Categorias!$A$5:$A$40,0)),"Categoria?"))</f>
        <v/>
      </c>
      <c r="G396" s="24">
        <f>IF(A396="","",DATE(YEAR(A396),MONTH(A396),1))</f>
        <v/>
      </c>
    </row>
    <row r="397">
      <c r="A397" s="25" t="n"/>
      <c r="B397" s="26" t="n"/>
      <c r="C397" s="26" t="n"/>
      <c r="D397" s="27" t="n"/>
      <c r="E397" s="26" t="n"/>
      <c r="F397" s="17">
        <f>IF(C397="","",IFERROR(INDEX(Categorias!$B$5:$B$40,MATCH(C397,Categorias!$A$5:$A$40,0)),"Categoria?"))</f>
        <v/>
      </c>
      <c r="G397" s="24">
        <f>IF(A397="","",DATE(YEAR(A397),MONTH(A397),1))</f>
        <v/>
      </c>
    </row>
    <row r="398">
      <c r="A398" s="25" t="n"/>
      <c r="B398" s="26" t="n"/>
      <c r="C398" s="26" t="n"/>
      <c r="D398" s="27" t="n"/>
      <c r="E398" s="26" t="n"/>
      <c r="F398" s="17">
        <f>IF(C398="","",IFERROR(INDEX(Categorias!$B$5:$B$40,MATCH(C398,Categorias!$A$5:$A$40,0)),"Categoria?"))</f>
        <v/>
      </c>
      <c r="G398" s="24">
        <f>IF(A398="","",DATE(YEAR(A398),MONTH(A398),1))</f>
        <v/>
      </c>
    </row>
    <row r="399">
      <c r="A399" s="25" t="n"/>
      <c r="B399" s="26" t="n"/>
      <c r="C399" s="26" t="n"/>
      <c r="D399" s="27" t="n"/>
      <c r="E399" s="26" t="n"/>
      <c r="F399" s="17">
        <f>IF(C399="","",IFERROR(INDEX(Categorias!$B$5:$B$40,MATCH(C399,Categorias!$A$5:$A$40,0)),"Categoria?"))</f>
        <v/>
      </c>
      <c r="G399" s="24">
        <f>IF(A399="","",DATE(YEAR(A399),MONTH(A399),1))</f>
        <v/>
      </c>
    </row>
    <row r="400">
      <c r="A400" s="25" t="n"/>
      <c r="B400" s="26" t="n"/>
      <c r="C400" s="26" t="n"/>
      <c r="D400" s="27" t="n"/>
      <c r="E400" s="26" t="n"/>
      <c r="F400" s="17">
        <f>IF(C400="","",IFERROR(INDEX(Categorias!$B$5:$B$40,MATCH(C400,Categorias!$A$5:$A$40,0)),"Categoria?"))</f>
        <v/>
      </c>
      <c r="G400" s="24">
        <f>IF(A400="","",DATE(YEAR(A400),MONTH(A400),1))</f>
        <v/>
      </c>
    </row>
    <row r="401">
      <c r="A401" s="25" t="n"/>
      <c r="B401" s="26" t="n"/>
      <c r="C401" s="26" t="n"/>
      <c r="D401" s="27" t="n"/>
      <c r="E401" s="26" t="n"/>
      <c r="F401" s="17">
        <f>IF(C401="","",IFERROR(INDEX(Categorias!$B$5:$B$40,MATCH(C401,Categorias!$A$5:$A$40,0)),"Categoria?"))</f>
        <v/>
      </c>
      <c r="G401" s="24">
        <f>IF(A401="","",DATE(YEAR(A401),MONTH(A401),1))</f>
        <v/>
      </c>
    </row>
    <row r="402">
      <c r="A402" s="25" t="n"/>
      <c r="B402" s="26" t="n"/>
      <c r="C402" s="26" t="n"/>
      <c r="D402" s="27" t="n"/>
      <c r="E402" s="26" t="n"/>
      <c r="F402" s="17">
        <f>IF(C402="","",IFERROR(INDEX(Categorias!$B$5:$B$40,MATCH(C402,Categorias!$A$5:$A$40,0)),"Categoria?"))</f>
        <v/>
      </c>
      <c r="G402" s="24">
        <f>IF(A402="","",DATE(YEAR(A402),MONTH(A402),1))</f>
        <v/>
      </c>
    </row>
    <row r="403">
      <c r="A403" s="25" t="n"/>
      <c r="B403" s="26" t="n"/>
      <c r="C403" s="26" t="n"/>
      <c r="D403" s="27" t="n"/>
      <c r="E403" s="26" t="n"/>
      <c r="F403" s="17">
        <f>IF(C403="","",IFERROR(INDEX(Categorias!$B$5:$B$40,MATCH(C403,Categorias!$A$5:$A$40,0)),"Categoria?"))</f>
        <v/>
      </c>
      <c r="G403" s="24">
        <f>IF(A403="","",DATE(YEAR(A403),MONTH(A403),1))</f>
        <v/>
      </c>
    </row>
    <row r="404">
      <c r="A404" s="25" t="n"/>
      <c r="B404" s="26" t="n"/>
      <c r="C404" s="26" t="n"/>
      <c r="D404" s="27" t="n"/>
      <c r="E404" s="26" t="n"/>
      <c r="F404" s="17">
        <f>IF(C404="","",IFERROR(INDEX(Categorias!$B$5:$B$40,MATCH(C404,Categorias!$A$5:$A$40,0)),"Categoria?"))</f>
        <v/>
      </c>
      <c r="G404" s="24">
        <f>IF(A404="","",DATE(YEAR(A404),MONTH(A404),1))</f>
        <v/>
      </c>
    </row>
    <row r="405">
      <c r="A405" s="25" t="n"/>
      <c r="B405" s="26" t="n"/>
      <c r="C405" s="26" t="n"/>
      <c r="D405" s="27" t="n"/>
      <c r="E405" s="26" t="n"/>
      <c r="F405" s="17">
        <f>IF(C405="","",IFERROR(INDEX(Categorias!$B$5:$B$40,MATCH(C405,Categorias!$A$5:$A$40,0)),"Categoria?"))</f>
        <v/>
      </c>
      <c r="G405" s="24">
        <f>IF(A405="","",DATE(YEAR(A405),MONTH(A405),1))</f>
        <v/>
      </c>
    </row>
    <row r="406">
      <c r="A406" s="25" t="n"/>
      <c r="B406" s="26" t="n"/>
      <c r="C406" s="26" t="n"/>
      <c r="D406" s="27" t="n"/>
      <c r="E406" s="26" t="n"/>
      <c r="F406" s="17">
        <f>IF(C406="","",IFERROR(INDEX(Categorias!$B$5:$B$40,MATCH(C406,Categorias!$A$5:$A$40,0)),"Categoria?"))</f>
        <v/>
      </c>
      <c r="G406" s="24">
        <f>IF(A406="","",DATE(YEAR(A406),MONTH(A406),1))</f>
        <v/>
      </c>
    </row>
    <row r="407">
      <c r="A407" s="25" t="n"/>
      <c r="B407" s="26" t="n"/>
      <c r="C407" s="26" t="n"/>
      <c r="D407" s="27" t="n"/>
      <c r="E407" s="26" t="n"/>
      <c r="F407" s="17">
        <f>IF(C407="","",IFERROR(INDEX(Categorias!$B$5:$B$40,MATCH(C407,Categorias!$A$5:$A$40,0)),"Categoria?"))</f>
        <v/>
      </c>
      <c r="G407" s="24">
        <f>IF(A407="","",DATE(YEAR(A407),MONTH(A407),1))</f>
        <v/>
      </c>
    </row>
    <row r="408">
      <c r="A408" s="25" t="n"/>
      <c r="B408" s="26" t="n"/>
      <c r="C408" s="26" t="n"/>
      <c r="D408" s="27" t="n"/>
      <c r="E408" s="26" t="n"/>
      <c r="F408" s="17">
        <f>IF(C408="","",IFERROR(INDEX(Categorias!$B$5:$B$40,MATCH(C408,Categorias!$A$5:$A$40,0)),"Categoria?"))</f>
        <v/>
      </c>
      <c r="G408" s="24">
        <f>IF(A408="","",DATE(YEAR(A408),MONTH(A408),1))</f>
        <v/>
      </c>
    </row>
    <row r="409">
      <c r="A409" s="25" t="n"/>
      <c r="B409" s="26" t="n"/>
      <c r="C409" s="26" t="n"/>
      <c r="D409" s="27" t="n"/>
      <c r="E409" s="26" t="n"/>
      <c r="F409" s="17">
        <f>IF(C409="","",IFERROR(INDEX(Categorias!$B$5:$B$40,MATCH(C409,Categorias!$A$5:$A$40,0)),"Categoria?"))</f>
        <v/>
      </c>
      <c r="G409" s="24">
        <f>IF(A409="","",DATE(YEAR(A409),MONTH(A409),1))</f>
        <v/>
      </c>
    </row>
    <row r="410">
      <c r="A410" s="25" t="n"/>
      <c r="B410" s="26" t="n"/>
      <c r="C410" s="26" t="n"/>
      <c r="D410" s="27" t="n"/>
      <c r="E410" s="26" t="n"/>
      <c r="F410" s="17">
        <f>IF(C410="","",IFERROR(INDEX(Categorias!$B$5:$B$40,MATCH(C410,Categorias!$A$5:$A$40,0)),"Categoria?"))</f>
        <v/>
      </c>
      <c r="G410" s="24">
        <f>IF(A410="","",DATE(YEAR(A410),MONTH(A410),1))</f>
        <v/>
      </c>
    </row>
    <row r="411">
      <c r="A411" s="25" t="n"/>
      <c r="B411" s="26" t="n"/>
      <c r="C411" s="26" t="n"/>
      <c r="D411" s="27" t="n"/>
      <c r="E411" s="26" t="n"/>
      <c r="F411" s="17">
        <f>IF(C411="","",IFERROR(INDEX(Categorias!$B$5:$B$40,MATCH(C411,Categorias!$A$5:$A$40,0)),"Categoria?"))</f>
        <v/>
      </c>
      <c r="G411" s="24">
        <f>IF(A411="","",DATE(YEAR(A411),MONTH(A411),1))</f>
        <v/>
      </c>
    </row>
    <row r="412">
      <c r="A412" s="25" t="n"/>
      <c r="B412" s="26" t="n"/>
      <c r="C412" s="26" t="n"/>
      <c r="D412" s="27" t="n"/>
      <c r="E412" s="26" t="n"/>
      <c r="F412" s="17">
        <f>IF(C412="","",IFERROR(INDEX(Categorias!$B$5:$B$40,MATCH(C412,Categorias!$A$5:$A$40,0)),"Categoria?"))</f>
        <v/>
      </c>
      <c r="G412" s="24">
        <f>IF(A412="","",DATE(YEAR(A412),MONTH(A412),1))</f>
        <v/>
      </c>
    </row>
    <row r="413">
      <c r="A413" s="25" t="n"/>
      <c r="B413" s="26" t="n"/>
      <c r="C413" s="26" t="n"/>
      <c r="D413" s="27" t="n"/>
      <c r="E413" s="26" t="n"/>
      <c r="F413" s="17">
        <f>IF(C413="","",IFERROR(INDEX(Categorias!$B$5:$B$40,MATCH(C413,Categorias!$A$5:$A$40,0)),"Categoria?"))</f>
        <v/>
      </c>
      <c r="G413" s="24">
        <f>IF(A413="","",DATE(YEAR(A413),MONTH(A413),1))</f>
        <v/>
      </c>
    </row>
    <row r="414">
      <c r="A414" s="25" t="n"/>
      <c r="B414" s="26" t="n"/>
      <c r="C414" s="26" t="n"/>
      <c r="D414" s="27" t="n"/>
      <c r="E414" s="26" t="n"/>
      <c r="F414" s="17">
        <f>IF(C414="","",IFERROR(INDEX(Categorias!$B$5:$B$40,MATCH(C414,Categorias!$A$5:$A$40,0)),"Categoria?"))</f>
        <v/>
      </c>
      <c r="G414" s="24">
        <f>IF(A414="","",DATE(YEAR(A414),MONTH(A414),1))</f>
        <v/>
      </c>
    </row>
    <row r="415">
      <c r="A415" s="25" t="n"/>
      <c r="B415" s="26" t="n"/>
      <c r="C415" s="26" t="n"/>
      <c r="D415" s="27" t="n"/>
      <c r="E415" s="26" t="n"/>
      <c r="F415" s="17">
        <f>IF(C415="","",IFERROR(INDEX(Categorias!$B$5:$B$40,MATCH(C415,Categorias!$A$5:$A$40,0)),"Categoria?"))</f>
        <v/>
      </c>
      <c r="G415" s="24">
        <f>IF(A415="","",DATE(YEAR(A415),MONTH(A415),1))</f>
        <v/>
      </c>
    </row>
    <row r="416">
      <c r="A416" s="25" t="n"/>
      <c r="B416" s="26" t="n"/>
      <c r="C416" s="26" t="n"/>
      <c r="D416" s="27" t="n"/>
      <c r="E416" s="26" t="n"/>
      <c r="F416" s="17">
        <f>IF(C416="","",IFERROR(INDEX(Categorias!$B$5:$B$40,MATCH(C416,Categorias!$A$5:$A$40,0)),"Categoria?"))</f>
        <v/>
      </c>
      <c r="G416" s="24">
        <f>IF(A416="","",DATE(YEAR(A416),MONTH(A416),1))</f>
        <v/>
      </c>
    </row>
    <row r="417">
      <c r="A417" s="25" t="n"/>
      <c r="B417" s="26" t="n"/>
      <c r="C417" s="26" t="n"/>
      <c r="D417" s="27" t="n"/>
      <c r="E417" s="26" t="n"/>
      <c r="F417" s="17">
        <f>IF(C417="","",IFERROR(INDEX(Categorias!$B$5:$B$40,MATCH(C417,Categorias!$A$5:$A$40,0)),"Categoria?"))</f>
        <v/>
      </c>
      <c r="G417" s="24">
        <f>IF(A417="","",DATE(YEAR(A417),MONTH(A417),1))</f>
        <v/>
      </c>
    </row>
    <row r="418">
      <c r="A418" s="25" t="n"/>
      <c r="B418" s="26" t="n"/>
      <c r="C418" s="26" t="n"/>
      <c r="D418" s="27" t="n"/>
      <c r="E418" s="26" t="n"/>
      <c r="F418" s="17">
        <f>IF(C418="","",IFERROR(INDEX(Categorias!$B$5:$B$40,MATCH(C418,Categorias!$A$5:$A$40,0)),"Categoria?"))</f>
        <v/>
      </c>
      <c r="G418" s="24">
        <f>IF(A418="","",DATE(YEAR(A418),MONTH(A418),1))</f>
        <v/>
      </c>
    </row>
    <row r="419">
      <c r="A419" s="25" t="n"/>
      <c r="B419" s="26" t="n"/>
      <c r="C419" s="26" t="n"/>
      <c r="D419" s="27" t="n"/>
      <c r="E419" s="26" t="n"/>
      <c r="F419" s="17">
        <f>IF(C419="","",IFERROR(INDEX(Categorias!$B$5:$B$40,MATCH(C419,Categorias!$A$5:$A$40,0)),"Categoria?"))</f>
        <v/>
      </c>
      <c r="G419" s="24">
        <f>IF(A419="","",DATE(YEAR(A419),MONTH(A419),1))</f>
        <v/>
      </c>
    </row>
    <row r="420">
      <c r="A420" s="25" t="n"/>
      <c r="B420" s="26" t="n"/>
      <c r="C420" s="26" t="n"/>
      <c r="D420" s="27" t="n"/>
      <c r="E420" s="26" t="n"/>
      <c r="F420" s="17">
        <f>IF(C420="","",IFERROR(INDEX(Categorias!$B$5:$B$40,MATCH(C420,Categorias!$A$5:$A$40,0)),"Categoria?"))</f>
        <v/>
      </c>
      <c r="G420" s="24">
        <f>IF(A420="","",DATE(YEAR(A420),MONTH(A420),1))</f>
        <v/>
      </c>
    </row>
    <row r="421">
      <c r="A421" s="25" t="n"/>
      <c r="B421" s="26" t="n"/>
      <c r="C421" s="26" t="n"/>
      <c r="D421" s="27" t="n"/>
      <c r="E421" s="26" t="n"/>
      <c r="F421" s="17">
        <f>IF(C421="","",IFERROR(INDEX(Categorias!$B$5:$B$40,MATCH(C421,Categorias!$A$5:$A$40,0)),"Categoria?"))</f>
        <v/>
      </c>
      <c r="G421" s="24">
        <f>IF(A421="","",DATE(YEAR(A421),MONTH(A421),1))</f>
        <v/>
      </c>
    </row>
    <row r="422">
      <c r="A422" s="25" t="n"/>
      <c r="B422" s="26" t="n"/>
      <c r="C422" s="26" t="n"/>
      <c r="D422" s="27" t="n"/>
      <c r="E422" s="26" t="n"/>
      <c r="F422" s="17">
        <f>IF(C422="","",IFERROR(INDEX(Categorias!$B$5:$B$40,MATCH(C422,Categorias!$A$5:$A$40,0)),"Categoria?"))</f>
        <v/>
      </c>
      <c r="G422" s="24">
        <f>IF(A422="","",DATE(YEAR(A422),MONTH(A422),1))</f>
        <v/>
      </c>
    </row>
    <row r="423">
      <c r="A423" s="25" t="n"/>
      <c r="B423" s="26" t="n"/>
      <c r="C423" s="26" t="n"/>
      <c r="D423" s="27" t="n"/>
      <c r="E423" s="26" t="n"/>
      <c r="F423" s="17">
        <f>IF(C423="","",IFERROR(INDEX(Categorias!$B$5:$B$40,MATCH(C423,Categorias!$A$5:$A$40,0)),"Categoria?"))</f>
        <v/>
      </c>
      <c r="G423" s="24">
        <f>IF(A423="","",DATE(YEAR(A423),MONTH(A423),1))</f>
        <v/>
      </c>
    </row>
    <row r="424">
      <c r="A424" s="25" t="n"/>
      <c r="B424" s="26" t="n"/>
      <c r="C424" s="26" t="n"/>
      <c r="D424" s="27" t="n"/>
      <c r="E424" s="26" t="n"/>
      <c r="F424" s="17">
        <f>IF(C424="","",IFERROR(INDEX(Categorias!$B$5:$B$40,MATCH(C424,Categorias!$A$5:$A$40,0)),"Categoria?"))</f>
        <v/>
      </c>
      <c r="G424" s="24">
        <f>IF(A424="","",DATE(YEAR(A424),MONTH(A424),1))</f>
        <v/>
      </c>
    </row>
    <row r="425">
      <c r="A425" s="25" t="n"/>
      <c r="B425" s="26" t="n"/>
      <c r="C425" s="26" t="n"/>
      <c r="D425" s="27" t="n"/>
      <c r="E425" s="26" t="n"/>
      <c r="F425" s="17">
        <f>IF(C425="","",IFERROR(INDEX(Categorias!$B$5:$B$40,MATCH(C425,Categorias!$A$5:$A$40,0)),"Categoria?"))</f>
        <v/>
      </c>
      <c r="G425" s="24">
        <f>IF(A425="","",DATE(YEAR(A425),MONTH(A425),1))</f>
        <v/>
      </c>
    </row>
    <row r="426">
      <c r="A426" s="25" t="n"/>
      <c r="B426" s="26" t="n"/>
      <c r="C426" s="26" t="n"/>
      <c r="D426" s="27" t="n"/>
      <c r="E426" s="26" t="n"/>
      <c r="F426" s="17">
        <f>IF(C426="","",IFERROR(INDEX(Categorias!$B$5:$B$40,MATCH(C426,Categorias!$A$5:$A$40,0)),"Categoria?"))</f>
        <v/>
      </c>
      <c r="G426" s="24">
        <f>IF(A426="","",DATE(YEAR(A426),MONTH(A426),1))</f>
        <v/>
      </c>
    </row>
    <row r="427">
      <c r="A427" s="25" t="n"/>
      <c r="B427" s="26" t="n"/>
      <c r="C427" s="26" t="n"/>
      <c r="D427" s="27" t="n"/>
      <c r="E427" s="26" t="n"/>
      <c r="F427" s="17">
        <f>IF(C427="","",IFERROR(INDEX(Categorias!$B$5:$B$40,MATCH(C427,Categorias!$A$5:$A$40,0)),"Categoria?"))</f>
        <v/>
      </c>
      <c r="G427" s="24">
        <f>IF(A427="","",DATE(YEAR(A427),MONTH(A427),1))</f>
        <v/>
      </c>
    </row>
    <row r="428">
      <c r="A428" s="25" t="n"/>
      <c r="B428" s="26" t="n"/>
      <c r="C428" s="26" t="n"/>
      <c r="D428" s="27" t="n"/>
      <c r="E428" s="26" t="n"/>
      <c r="F428" s="17">
        <f>IF(C428="","",IFERROR(INDEX(Categorias!$B$5:$B$40,MATCH(C428,Categorias!$A$5:$A$40,0)),"Categoria?"))</f>
        <v/>
      </c>
      <c r="G428" s="24">
        <f>IF(A428="","",DATE(YEAR(A428),MONTH(A428),1))</f>
        <v/>
      </c>
    </row>
    <row r="429">
      <c r="A429" s="25" t="n"/>
      <c r="B429" s="26" t="n"/>
      <c r="C429" s="26" t="n"/>
      <c r="D429" s="27" t="n"/>
      <c r="E429" s="26" t="n"/>
      <c r="F429" s="17">
        <f>IF(C429="","",IFERROR(INDEX(Categorias!$B$5:$B$40,MATCH(C429,Categorias!$A$5:$A$40,0)),"Categoria?"))</f>
        <v/>
      </c>
      <c r="G429" s="24">
        <f>IF(A429="","",DATE(YEAR(A429),MONTH(A429),1))</f>
        <v/>
      </c>
    </row>
    <row r="430">
      <c r="A430" s="25" t="n"/>
      <c r="B430" s="26" t="n"/>
      <c r="C430" s="26" t="n"/>
      <c r="D430" s="27" t="n"/>
      <c r="E430" s="26" t="n"/>
      <c r="F430" s="17">
        <f>IF(C430="","",IFERROR(INDEX(Categorias!$B$5:$B$40,MATCH(C430,Categorias!$A$5:$A$40,0)),"Categoria?"))</f>
        <v/>
      </c>
      <c r="G430" s="24">
        <f>IF(A430="","",DATE(YEAR(A430),MONTH(A430),1))</f>
        <v/>
      </c>
    </row>
    <row r="431">
      <c r="A431" s="25" t="n"/>
      <c r="B431" s="26" t="n"/>
      <c r="C431" s="26" t="n"/>
      <c r="D431" s="27" t="n"/>
      <c r="E431" s="26" t="n"/>
      <c r="F431" s="17">
        <f>IF(C431="","",IFERROR(INDEX(Categorias!$B$5:$B$40,MATCH(C431,Categorias!$A$5:$A$40,0)),"Categoria?"))</f>
        <v/>
      </c>
      <c r="G431" s="24">
        <f>IF(A431="","",DATE(YEAR(A431),MONTH(A431),1))</f>
        <v/>
      </c>
    </row>
    <row r="432">
      <c r="A432" s="25" t="n"/>
      <c r="B432" s="26" t="n"/>
      <c r="C432" s="26" t="n"/>
      <c r="D432" s="27" t="n"/>
      <c r="E432" s="26" t="n"/>
      <c r="F432" s="17">
        <f>IF(C432="","",IFERROR(INDEX(Categorias!$B$5:$B$40,MATCH(C432,Categorias!$A$5:$A$40,0)),"Categoria?"))</f>
        <v/>
      </c>
      <c r="G432" s="24">
        <f>IF(A432="","",DATE(YEAR(A432),MONTH(A432),1))</f>
        <v/>
      </c>
    </row>
    <row r="433">
      <c r="A433" s="25" t="n"/>
      <c r="B433" s="26" t="n"/>
      <c r="C433" s="26" t="n"/>
      <c r="D433" s="27" t="n"/>
      <c r="E433" s="26" t="n"/>
      <c r="F433" s="17">
        <f>IF(C433="","",IFERROR(INDEX(Categorias!$B$5:$B$40,MATCH(C433,Categorias!$A$5:$A$40,0)),"Categoria?"))</f>
        <v/>
      </c>
      <c r="G433" s="24">
        <f>IF(A433="","",DATE(YEAR(A433),MONTH(A433),1))</f>
        <v/>
      </c>
    </row>
    <row r="434">
      <c r="A434" s="25" t="n"/>
      <c r="B434" s="26" t="n"/>
      <c r="C434" s="26" t="n"/>
      <c r="D434" s="27" t="n"/>
      <c r="E434" s="26" t="n"/>
      <c r="F434" s="17">
        <f>IF(C434="","",IFERROR(INDEX(Categorias!$B$5:$B$40,MATCH(C434,Categorias!$A$5:$A$40,0)),"Categoria?"))</f>
        <v/>
      </c>
      <c r="G434" s="24">
        <f>IF(A434="","",DATE(YEAR(A434),MONTH(A434),1))</f>
        <v/>
      </c>
    </row>
    <row r="435">
      <c r="A435" s="25" t="n"/>
      <c r="B435" s="26" t="n"/>
      <c r="C435" s="26" t="n"/>
      <c r="D435" s="27" t="n"/>
      <c r="E435" s="26" t="n"/>
      <c r="F435" s="17">
        <f>IF(C435="","",IFERROR(INDEX(Categorias!$B$5:$B$40,MATCH(C435,Categorias!$A$5:$A$40,0)),"Categoria?"))</f>
        <v/>
      </c>
      <c r="G435" s="24">
        <f>IF(A435="","",DATE(YEAR(A435),MONTH(A435),1))</f>
        <v/>
      </c>
    </row>
    <row r="436">
      <c r="A436" s="25" t="n"/>
      <c r="B436" s="26" t="n"/>
      <c r="C436" s="26" t="n"/>
      <c r="D436" s="27" t="n"/>
      <c r="E436" s="26" t="n"/>
      <c r="F436" s="17">
        <f>IF(C436="","",IFERROR(INDEX(Categorias!$B$5:$B$40,MATCH(C436,Categorias!$A$5:$A$40,0)),"Categoria?"))</f>
        <v/>
      </c>
      <c r="G436" s="24">
        <f>IF(A436="","",DATE(YEAR(A436),MONTH(A436),1))</f>
        <v/>
      </c>
    </row>
    <row r="437">
      <c r="A437" s="25" t="n"/>
      <c r="B437" s="26" t="n"/>
      <c r="C437" s="26" t="n"/>
      <c r="D437" s="27" t="n"/>
      <c r="E437" s="26" t="n"/>
      <c r="F437" s="17">
        <f>IF(C437="","",IFERROR(INDEX(Categorias!$B$5:$B$40,MATCH(C437,Categorias!$A$5:$A$40,0)),"Categoria?"))</f>
        <v/>
      </c>
      <c r="G437" s="24">
        <f>IF(A437="","",DATE(YEAR(A437),MONTH(A437),1))</f>
        <v/>
      </c>
    </row>
    <row r="438">
      <c r="A438" s="25" t="n"/>
      <c r="B438" s="26" t="n"/>
      <c r="C438" s="26" t="n"/>
      <c r="D438" s="27" t="n"/>
      <c r="E438" s="26" t="n"/>
      <c r="F438" s="17">
        <f>IF(C438="","",IFERROR(INDEX(Categorias!$B$5:$B$40,MATCH(C438,Categorias!$A$5:$A$40,0)),"Categoria?"))</f>
        <v/>
      </c>
      <c r="G438" s="24">
        <f>IF(A438="","",DATE(YEAR(A438),MONTH(A438),1))</f>
        <v/>
      </c>
    </row>
    <row r="439">
      <c r="A439" s="25" t="n"/>
      <c r="B439" s="26" t="n"/>
      <c r="C439" s="26" t="n"/>
      <c r="D439" s="27" t="n"/>
      <c r="E439" s="26" t="n"/>
      <c r="F439" s="17">
        <f>IF(C439="","",IFERROR(INDEX(Categorias!$B$5:$B$40,MATCH(C439,Categorias!$A$5:$A$40,0)),"Categoria?"))</f>
        <v/>
      </c>
      <c r="G439" s="24">
        <f>IF(A439="","",DATE(YEAR(A439),MONTH(A439),1))</f>
        <v/>
      </c>
    </row>
    <row r="440">
      <c r="A440" s="25" t="n"/>
      <c r="B440" s="26" t="n"/>
      <c r="C440" s="26" t="n"/>
      <c r="D440" s="27" t="n"/>
      <c r="E440" s="26" t="n"/>
      <c r="F440" s="17">
        <f>IF(C440="","",IFERROR(INDEX(Categorias!$B$5:$B$40,MATCH(C440,Categorias!$A$5:$A$40,0)),"Categoria?"))</f>
        <v/>
      </c>
      <c r="G440" s="24">
        <f>IF(A440="","",DATE(YEAR(A440),MONTH(A440),1))</f>
        <v/>
      </c>
    </row>
    <row r="441">
      <c r="A441" s="25" t="n"/>
      <c r="B441" s="26" t="n"/>
      <c r="C441" s="26" t="n"/>
      <c r="D441" s="27" t="n"/>
      <c r="E441" s="26" t="n"/>
      <c r="F441" s="17">
        <f>IF(C441="","",IFERROR(INDEX(Categorias!$B$5:$B$40,MATCH(C441,Categorias!$A$5:$A$40,0)),"Categoria?"))</f>
        <v/>
      </c>
      <c r="G441" s="24">
        <f>IF(A441="","",DATE(YEAR(A441),MONTH(A441),1))</f>
        <v/>
      </c>
    </row>
    <row r="442">
      <c r="A442" s="25" t="n"/>
      <c r="B442" s="26" t="n"/>
      <c r="C442" s="26" t="n"/>
      <c r="D442" s="27" t="n"/>
      <c r="E442" s="26" t="n"/>
      <c r="F442" s="17">
        <f>IF(C442="","",IFERROR(INDEX(Categorias!$B$5:$B$40,MATCH(C442,Categorias!$A$5:$A$40,0)),"Categoria?"))</f>
        <v/>
      </c>
      <c r="G442" s="24">
        <f>IF(A442="","",DATE(YEAR(A442),MONTH(A442),1))</f>
        <v/>
      </c>
    </row>
    <row r="443">
      <c r="A443" s="25" t="n"/>
      <c r="B443" s="26" t="n"/>
      <c r="C443" s="26" t="n"/>
      <c r="D443" s="27" t="n"/>
      <c r="E443" s="26" t="n"/>
      <c r="F443" s="17">
        <f>IF(C443="","",IFERROR(INDEX(Categorias!$B$5:$B$40,MATCH(C443,Categorias!$A$5:$A$40,0)),"Categoria?"))</f>
        <v/>
      </c>
      <c r="G443" s="24">
        <f>IF(A443="","",DATE(YEAR(A443),MONTH(A443),1))</f>
        <v/>
      </c>
    </row>
    <row r="444">
      <c r="A444" s="25" t="n"/>
      <c r="B444" s="26" t="n"/>
      <c r="C444" s="26" t="n"/>
      <c r="D444" s="27" t="n"/>
      <c r="E444" s="26" t="n"/>
      <c r="F444" s="17">
        <f>IF(C444="","",IFERROR(INDEX(Categorias!$B$5:$B$40,MATCH(C444,Categorias!$A$5:$A$40,0)),"Categoria?"))</f>
        <v/>
      </c>
      <c r="G444" s="24">
        <f>IF(A444="","",DATE(YEAR(A444),MONTH(A444),1))</f>
        <v/>
      </c>
    </row>
    <row r="445">
      <c r="A445" s="25" t="n"/>
      <c r="B445" s="26" t="n"/>
      <c r="C445" s="26" t="n"/>
      <c r="D445" s="27" t="n"/>
      <c r="E445" s="26" t="n"/>
      <c r="F445" s="17">
        <f>IF(C445="","",IFERROR(INDEX(Categorias!$B$5:$B$40,MATCH(C445,Categorias!$A$5:$A$40,0)),"Categoria?"))</f>
        <v/>
      </c>
      <c r="G445" s="24">
        <f>IF(A445="","",DATE(YEAR(A445),MONTH(A445),1))</f>
        <v/>
      </c>
    </row>
    <row r="446">
      <c r="A446" s="25" t="n"/>
      <c r="B446" s="26" t="n"/>
      <c r="C446" s="26" t="n"/>
      <c r="D446" s="27" t="n"/>
      <c r="E446" s="26" t="n"/>
      <c r="F446" s="17">
        <f>IF(C446="","",IFERROR(INDEX(Categorias!$B$5:$B$40,MATCH(C446,Categorias!$A$5:$A$40,0)),"Categoria?"))</f>
        <v/>
      </c>
      <c r="G446" s="24">
        <f>IF(A446="","",DATE(YEAR(A446),MONTH(A446),1))</f>
        <v/>
      </c>
    </row>
    <row r="447">
      <c r="A447" s="25" t="n"/>
      <c r="B447" s="26" t="n"/>
      <c r="C447" s="26" t="n"/>
      <c r="D447" s="27" t="n"/>
      <c r="E447" s="26" t="n"/>
      <c r="F447" s="17">
        <f>IF(C447="","",IFERROR(INDEX(Categorias!$B$5:$B$40,MATCH(C447,Categorias!$A$5:$A$40,0)),"Categoria?"))</f>
        <v/>
      </c>
      <c r="G447" s="24">
        <f>IF(A447="","",DATE(YEAR(A447),MONTH(A447),1))</f>
        <v/>
      </c>
    </row>
    <row r="448">
      <c r="A448" s="25" t="n"/>
      <c r="B448" s="26" t="n"/>
      <c r="C448" s="26" t="n"/>
      <c r="D448" s="27" t="n"/>
      <c r="E448" s="26" t="n"/>
      <c r="F448" s="17">
        <f>IF(C448="","",IFERROR(INDEX(Categorias!$B$5:$B$40,MATCH(C448,Categorias!$A$5:$A$40,0)),"Categoria?"))</f>
        <v/>
      </c>
      <c r="G448" s="24">
        <f>IF(A448="","",DATE(YEAR(A448),MONTH(A448),1))</f>
        <v/>
      </c>
    </row>
    <row r="449">
      <c r="A449" s="25" t="n"/>
      <c r="B449" s="26" t="n"/>
      <c r="C449" s="26" t="n"/>
      <c r="D449" s="27" t="n"/>
      <c r="E449" s="26" t="n"/>
      <c r="F449" s="17">
        <f>IF(C449="","",IFERROR(INDEX(Categorias!$B$5:$B$40,MATCH(C449,Categorias!$A$5:$A$40,0)),"Categoria?"))</f>
        <v/>
      </c>
      <c r="G449" s="24">
        <f>IF(A449="","",DATE(YEAR(A449),MONTH(A449),1))</f>
        <v/>
      </c>
    </row>
    <row r="450">
      <c r="A450" s="25" t="n"/>
      <c r="B450" s="26" t="n"/>
      <c r="C450" s="26" t="n"/>
      <c r="D450" s="27" t="n"/>
      <c r="E450" s="26" t="n"/>
      <c r="F450" s="17">
        <f>IF(C450="","",IFERROR(INDEX(Categorias!$B$5:$B$40,MATCH(C450,Categorias!$A$5:$A$40,0)),"Categoria?"))</f>
        <v/>
      </c>
      <c r="G450" s="24">
        <f>IF(A450="","",DATE(YEAR(A450),MONTH(A450),1))</f>
        <v/>
      </c>
    </row>
    <row r="451">
      <c r="A451" s="25" t="n"/>
      <c r="B451" s="26" t="n"/>
      <c r="C451" s="26" t="n"/>
      <c r="D451" s="27" t="n"/>
      <c r="E451" s="26" t="n"/>
      <c r="F451" s="17">
        <f>IF(C451="","",IFERROR(INDEX(Categorias!$B$5:$B$40,MATCH(C451,Categorias!$A$5:$A$40,0)),"Categoria?"))</f>
        <v/>
      </c>
      <c r="G451" s="24">
        <f>IF(A451="","",DATE(YEAR(A451),MONTH(A451),1))</f>
        <v/>
      </c>
    </row>
    <row r="452">
      <c r="A452" s="25" t="n"/>
      <c r="B452" s="26" t="n"/>
      <c r="C452" s="26" t="n"/>
      <c r="D452" s="27" t="n"/>
      <c r="E452" s="26" t="n"/>
      <c r="F452" s="17">
        <f>IF(C452="","",IFERROR(INDEX(Categorias!$B$5:$B$40,MATCH(C452,Categorias!$A$5:$A$40,0)),"Categoria?"))</f>
        <v/>
      </c>
      <c r="G452" s="24">
        <f>IF(A452="","",DATE(YEAR(A452),MONTH(A452),1))</f>
        <v/>
      </c>
    </row>
    <row r="453">
      <c r="A453" s="25" t="n"/>
      <c r="B453" s="26" t="n"/>
      <c r="C453" s="26" t="n"/>
      <c r="D453" s="27" t="n"/>
      <c r="E453" s="26" t="n"/>
      <c r="F453" s="17">
        <f>IF(C453="","",IFERROR(INDEX(Categorias!$B$5:$B$40,MATCH(C453,Categorias!$A$5:$A$40,0)),"Categoria?"))</f>
        <v/>
      </c>
      <c r="G453" s="24">
        <f>IF(A453="","",DATE(YEAR(A453),MONTH(A453),1))</f>
        <v/>
      </c>
    </row>
    <row r="454">
      <c r="A454" s="25" t="n"/>
      <c r="B454" s="26" t="n"/>
      <c r="C454" s="26" t="n"/>
      <c r="D454" s="27" t="n"/>
      <c r="E454" s="26" t="n"/>
      <c r="F454" s="17">
        <f>IF(C454="","",IFERROR(INDEX(Categorias!$B$5:$B$40,MATCH(C454,Categorias!$A$5:$A$40,0)),"Categoria?"))</f>
        <v/>
      </c>
      <c r="G454" s="24">
        <f>IF(A454="","",DATE(YEAR(A454),MONTH(A454),1))</f>
        <v/>
      </c>
    </row>
    <row r="455">
      <c r="A455" s="25" t="n"/>
      <c r="B455" s="26" t="n"/>
      <c r="C455" s="26" t="n"/>
      <c r="D455" s="27" t="n"/>
      <c r="E455" s="26" t="n"/>
      <c r="F455" s="17">
        <f>IF(C455="","",IFERROR(INDEX(Categorias!$B$5:$B$40,MATCH(C455,Categorias!$A$5:$A$40,0)),"Categoria?"))</f>
        <v/>
      </c>
      <c r="G455" s="24">
        <f>IF(A455="","",DATE(YEAR(A455),MONTH(A455),1))</f>
        <v/>
      </c>
    </row>
    <row r="456">
      <c r="A456" s="25" t="n"/>
      <c r="B456" s="26" t="n"/>
      <c r="C456" s="26" t="n"/>
      <c r="D456" s="27" t="n"/>
      <c r="E456" s="26" t="n"/>
      <c r="F456" s="17">
        <f>IF(C456="","",IFERROR(INDEX(Categorias!$B$5:$B$40,MATCH(C456,Categorias!$A$5:$A$40,0)),"Categoria?"))</f>
        <v/>
      </c>
      <c r="G456" s="24">
        <f>IF(A456="","",DATE(YEAR(A456),MONTH(A456),1))</f>
        <v/>
      </c>
    </row>
    <row r="457">
      <c r="A457" s="25" t="n"/>
      <c r="B457" s="26" t="n"/>
      <c r="C457" s="26" t="n"/>
      <c r="D457" s="27" t="n"/>
      <c r="E457" s="26" t="n"/>
      <c r="F457" s="17">
        <f>IF(C457="","",IFERROR(INDEX(Categorias!$B$5:$B$40,MATCH(C457,Categorias!$A$5:$A$40,0)),"Categoria?"))</f>
        <v/>
      </c>
      <c r="G457" s="24">
        <f>IF(A457="","",DATE(YEAR(A457),MONTH(A457),1))</f>
        <v/>
      </c>
    </row>
    <row r="458">
      <c r="A458" s="25" t="n"/>
      <c r="B458" s="26" t="n"/>
      <c r="C458" s="26" t="n"/>
      <c r="D458" s="27" t="n"/>
      <c r="E458" s="26" t="n"/>
      <c r="F458" s="17">
        <f>IF(C458="","",IFERROR(INDEX(Categorias!$B$5:$B$40,MATCH(C458,Categorias!$A$5:$A$40,0)),"Categoria?"))</f>
        <v/>
      </c>
      <c r="G458" s="24">
        <f>IF(A458="","",DATE(YEAR(A458),MONTH(A458),1))</f>
        <v/>
      </c>
    </row>
    <row r="459">
      <c r="A459" s="25" t="n"/>
      <c r="B459" s="26" t="n"/>
      <c r="C459" s="26" t="n"/>
      <c r="D459" s="27" t="n"/>
      <c r="E459" s="26" t="n"/>
      <c r="F459" s="17">
        <f>IF(C459="","",IFERROR(INDEX(Categorias!$B$5:$B$40,MATCH(C459,Categorias!$A$5:$A$40,0)),"Categoria?"))</f>
        <v/>
      </c>
      <c r="G459" s="24">
        <f>IF(A459="","",DATE(YEAR(A459),MONTH(A459),1))</f>
        <v/>
      </c>
    </row>
    <row r="460">
      <c r="A460" s="25" t="n"/>
      <c r="B460" s="26" t="n"/>
      <c r="C460" s="26" t="n"/>
      <c r="D460" s="27" t="n"/>
      <c r="E460" s="26" t="n"/>
      <c r="F460" s="17">
        <f>IF(C460="","",IFERROR(INDEX(Categorias!$B$5:$B$40,MATCH(C460,Categorias!$A$5:$A$40,0)),"Categoria?"))</f>
        <v/>
      </c>
      <c r="G460" s="24">
        <f>IF(A460="","",DATE(YEAR(A460),MONTH(A460),1))</f>
        <v/>
      </c>
    </row>
    <row r="461">
      <c r="A461" s="25" t="n"/>
      <c r="B461" s="26" t="n"/>
      <c r="C461" s="26" t="n"/>
      <c r="D461" s="27" t="n"/>
      <c r="E461" s="26" t="n"/>
      <c r="F461" s="17">
        <f>IF(C461="","",IFERROR(INDEX(Categorias!$B$5:$B$40,MATCH(C461,Categorias!$A$5:$A$40,0)),"Categoria?"))</f>
        <v/>
      </c>
      <c r="G461" s="24">
        <f>IF(A461="","",DATE(YEAR(A461),MONTH(A461),1))</f>
        <v/>
      </c>
    </row>
    <row r="462">
      <c r="A462" s="25" t="n"/>
      <c r="B462" s="26" t="n"/>
      <c r="C462" s="26" t="n"/>
      <c r="D462" s="27" t="n"/>
      <c r="E462" s="26" t="n"/>
      <c r="F462" s="17">
        <f>IF(C462="","",IFERROR(INDEX(Categorias!$B$5:$B$40,MATCH(C462,Categorias!$A$5:$A$40,0)),"Categoria?"))</f>
        <v/>
      </c>
      <c r="G462" s="24">
        <f>IF(A462="","",DATE(YEAR(A462),MONTH(A462),1))</f>
        <v/>
      </c>
    </row>
    <row r="463">
      <c r="A463" s="25" t="n"/>
      <c r="B463" s="26" t="n"/>
      <c r="C463" s="26" t="n"/>
      <c r="D463" s="27" t="n"/>
      <c r="E463" s="26" t="n"/>
      <c r="F463" s="17">
        <f>IF(C463="","",IFERROR(INDEX(Categorias!$B$5:$B$40,MATCH(C463,Categorias!$A$5:$A$40,0)),"Categoria?"))</f>
        <v/>
      </c>
      <c r="G463" s="24">
        <f>IF(A463="","",DATE(YEAR(A463),MONTH(A463),1))</f>
        <v/>
      </c>
    </row>
    <row r="464">
      <c r="A464" s="25" t="n"/>
      <c r="B464" s="26" t="n"/>
      <c r="C464" s="26" t="n"/>
      <c r="D464" s="27" t="n"/>
      <c r="E464" s="26" t="n"/>
      <c r="F464" s="17">
        <f>IF(C464="","",IFERROR(INDEX(Categorias!$B$5:$B$40,MATCH(C464,Categorias!$A$5:$A$40,0)),"Categoria?"))</f>
        <v/>
      </c>
      <c r="G464" s="24">
        <f>IF(A464="","",DATE(YEAR(A464),MONTH(A464),1))</f>
        <v/>
      </c>
    </row>
    <row r="465">
      <c r="A465" s="25" t="n"/>
      <c r="B465" s="26" t="n"/>
      <c r="C465" s="26" t="n"/>
      <c r="D465" s="27" t="n"/>
      <c r="E465" s="26" t="n"/>
      <c r="F465" s="17">
        <f>IF(C465="","",IFERROR(INDEX(Categorias!$B$5:$B$40,MATCH(C465,Categorias!$A$5:$A$40,0)),"Categoria?"))</f>
        <v/>
      </c>
      <c r="G465" s="24">
        <f>IF(A465="","",DATE(YEAR(A465),MONTH(A465),1))</f>
        <v/>
      </c>
    </row>
    <row r="466">
      <c r="A466" s="25" t="n"/>
      <c r="B466" s="26" t="n"/>
      <c r="C466" s="26" t="n"/>
      <c r="D466" s="27" t="n"/>
      <c r="E466" s="26" t="n"/>
      <c r="F466" s="17">
        <f>IF(C466="","",IFERROR(INDEX(Categorias!$B$5:$B$40,MATCH(C466,Categorias!$A$5:$A$40,0)),"Categoria?"))</f>
        <v/>
      </c>
      <c r="G466" s="24">
        <f>IF(A466="","",DATE(YEAR(A466),MONTH(A466),1))</f>
        <v/>
      </c>
    </row>
    <row r="467">
      <c r="A467" s="25" t="n"/>
      <c r="B467" s="26" t="n"/>
      <c r="C467" s="26" t="n"/>
      <c r="D467" s="27" t="n"/>
      <c r="E467" s="26" t="n"/>
      <c r="F467" s="17">
        <f>IF(C467="","",IFERROR(INDEX(Categorias!$B$5:$B$40,MATCH(C467,Categorias!$A$5:$A$40,0)),"Categoria?"))</f>
        <v/>
      </c>
      <c r="G467" s="24">
        <f>IF(A467="","",DATE(YEAR(A467),MONTH(A467),1))</f>
        <v/>
      </c>
    </row>
    <row r="468">
      <c r="A468" s="25" t="n"/>
      <c r="B468" s="26" t="n"/>
      <c r="C468" s="26" t="n"/>
      <c r="D468" s="27" t="n"/>
      <c r="E468" s="26" t="n"/>
      <c r="F468" s="17">
        <f>IF(C468="","",IFERROR(INDEX(Categorias!$B$5:$B$40,MATCH(C468,Categorias!$A$5:$A$40,0)),"Categoria?"))</f>
        <v/>
      </c>
      <c r="G468" s="24">
        <f>IF(A468="","",DATE(YEAR(A468),MONTH(A468),1))</f>
        <v/>
      </c>
    </row>
    <row r="469">
      <c r="A469" s="25" t="n"/>
      <c r="B469" s="26" t="n"/>
      <c r="C469" s="26" t="n"/>
      <c r="D469" s="27" t="n"/>
      <c r="E469" s="26" t="n"/>
      <c r="F469" s="17">
        <f>IF(C469="","",IFERROR(INDEX(Categorias!$B$5:$B$40,MATCH(C469,Categorias!$A$5:$A$40,0)),"Categoria?"))</f>
        <v/>
      </c>
      <c r="G469" s="24">
        <f>IF(A469="","",DATE(YEAR(A469),MONTH(A469),1))</f>
        <v/>
      </c>
    </row>
    <row r="470">
      <c r="A470" s="25" t="n"/>
      <c r="B470" s="26" t="n"/>
      <c r="C470" s="26" t="n"/>
      <c r="D470" s="27" t="n"/>
      <c r="E470" s="26" t="n"/>
      <c r="F470" s="17">
        <f>IF(C470="","",IFERROR(INDEX(Categorias!$B$5:$B$40,MATCH(C470,Categorias!$A$5:$A$40,0)),"Categoria?"))</f>
        <v/>
      </c>
      <c r="G470" s="24">
        <f>IF(A470="","",DATE(YEAR(A470),MONTH(A470),1))</f>
        <v/>
      </c>
    </row>
    <row r="471">
      <c r="A471" s="25" t="n"/>
      <c r="B471" s="26" t="n"/>
      <c r="C471" s="26" t="n"/>
      <c r="D471" s="27" t="n"/>
      <c r="E471" s="26" t="n"/>
      <c r="F471" s="17">
        <f>IF(C471="","",IFERROR(INDEX(Categorias!$B$5:$B$40,MATCH(C471,Categorias!$A$5:$A$40,0)),"Categoria?"))</f>
        <v/>
      </c>
      <c r="G471" s="24">
        <f>IF(A471="","",DATE(YEAR(A471),MONTH(A471),1))</f>
        <v/>
      </c>
    </row>
    <row r="472">
      <c r="A472" s="25" t="n"/>
      <c r="B472" s="26" t="n"/>
      <c r="C472" s="26" t="n"/>
      <c r="D472" s="27" t="n"/>
      <c r="E472" s="26" t="n"/>
      <c r="F472" s="17">
        <f>IF(C472="","",IFERROR(INDEX(Categorias!$B$5:$B$40,MATCH(C472,Categorias!$A$5:$A$40,0)),"Categoria?"))</f>
        <v/>
      </c>
      <c r="G472" s="24">
        <f>IF(A472="","",DATE(YEAR(A472),MONTH(A472),1))</f>
        <v/>
      </c>
    </row>
    <row r="473">
      <c r="A473" s="25" t="n"/>
      <c r="B473" s="26" t="n"/>
      <c r="C473" s="26" t="n"/>
      <c r="D473" s="27" t="n"/>
      <c r="E473" s="26" t="n"/>
      <c r="F473" s="17">
        <f>IF(C473="","",IFERROR(INDEX(Categorias!$B$5:$B$40,MATCH(C473,Categorias!$A$5:$A$40,0)),"Categoria?"))</f>
        <v/>
      </c>
      <c r="G473" s="24">
        <f>IF(A473="","",DATE(YEAR(A473),MONTH(A473),1))</f>
        <v/>
      </c>
    </row>
    <row r="474">
      <c r="A474" s="25" t="n"/>
      <c r="B474" s="26" t="n"/>
      <c r="C474" s="26" t="n"/>
      <c r="D474" s="27" t="n"/>
      <c r="E474" s="26" t="n"/>
      <c r="F474" s="17">
        <f>IF(C474="","",IFERROR(INDEX(Categorias!$B$5:$B$40,MATCH(C474,Categorias!$A$5:$A$40,0)),"Categoria?"))</f>
        <v/>
      </c>
      <c r="G474" s="24">
        <f>IF(A474="","",DATE(YEAR(A474),MONTH(A474),1))</f>
        <v/>
      </c>
    </row>
    <row r="475">
      <c r="A475" s="25" t="n"/>
      <c r="B475" s="26" t="n"/>
      <c r="C475" s="26" t="n"/>
      <c r="D475" s="27" t="n"/>
      <c r="E475" s="26" t="n"/>
      <c r="F475" s="17">
        <f>IF(C475="","",IFERROR(INDEX(Categorias!$B$5:$B$40,MATCH(C475,Categorias!$A$5:$A$40,0)),"Categoria?"))</f>
        <v/>
      </c>
      <c r="G475" s="24">
        <f>IF(A475="","",DATE(YEAR(A475),MONTH(A475),1))</f>
        <v/>
      </c>
    </row>
    <row r="476">
      <c r="A476" s="25" t="n"/>
      <c r="B476" s="26" t="n"/>
      <c r="C476" s="26" t="n"/>
      <c r="D476" s="27" t="n"/>
      <c r="E476" s="26" t="n"/>
      <c r="F476" s="17">
        <f>IF(C476="","",IFERROR(INDEX(Categorias!$B$5:$B$40,MATCH(C476,Categorias!$A$5:$A$40,0)),"Categoria?"))</f>
        <v/>
      </c>
      <c r="G476" s="24">
        <f>IF(A476="","",DATE(YEAR(A476),MONTH(A476),1))</f>
        <v/>
      </c>
    </row>
    <row r="477">
      <c r="A477" s="25" t="n"/>
      <c r="B477" s="26" t="n"/>
      <c r="C477" s="26" t="n"/>
      <c r="D477" s="27" t="n"/>
      <c r="E477" s="26" t="n"/>
      <c r="F477" s="17">
        <f>IF(C477="","",IFERROR(INDEX(Categorias!$B$5:$B$40,MATCH(C477,Categorias!$A$5:$A$40,0)),"Categoria?"))</f>
        <v/>
      </c>
      <c r="G477" s="24">
        <f>IF(A477="","",DATE(YEAR(A477),MONTH(A477),1))</f>
        <v/>
      </c>
    </row>
    <row r="478">
      <c r="A478" s="25" t="n"/>
      <c r="B478" s="26" t="n"/>
      <c r="C478" s="26" t="n"/>
      <c r="D478" s="27" t="n"/>
      <c r="E478" s="26" t="n"/>
      <c r="F478" s="17">
        <f>IF(C478="","",IFERROR(INDEX(Categorias!$B$5:$B$40,MATCH(C478,Categorias!$A$5:$A$40,0)),"Categoria?"))</f>
        <v/>
      </c>
      <c r="G478" s="24">
        <f>IF(A478="","",DATE(YEAR(A478),MONTH(A478),1))</f>
        <v/>
      </c>
    </row>
    <row r="479">
      <c r="A479" s="25" t="n"/>
      <c r="B479" s="26" t="n"/>
      <c r="C479" s="26" t="n"/>
      <c r="D479" s="27" t="n"/>
      <c r="E479" s="26" t="n"/>
      <c r="F479" s="17">
        <f>IF(C479="","",IFERROR(INDEX(Categorias!$B$5:$B$40,MATCH(C479,Categorias!$A$5:$A$40,0)),"Categoria?"))</f>
        <v/>
      </c>
      <c r="G479" s="24">
        <f>IF(A479="","",DATE(YEAR(A479),MONTH(A479),1))</f>
        <v/>
      </c>
    </row>
    <row r="480">
      <c r="A480" s="25" t="n"/>
      <c r="B480" s="26" t="n"/>
      <c r="C480" s="26" t="n"/>
      <c r="D480" s="27" t="n"/>
      <c r="E480" s="26" t="n"/>
      <c r="F480" s="17">
        <f>IF(C480="","",IFERROR(INDEX(Categorias!$B$5:$B$40,MATCH(C480,Categorias!$A$5:$A$40,0)),"Categoria?"))</f>
        <v/>
      </c>
      <c r="G480" s="24">
        <f>IF(A480="","",DATE(YEAR(A480),MONTH(A480),1))</f>
        <v/>
      </c>
    </row>
    <row r="481">
      <c r="A481" s="25" t="n"/>
      <c r="B481" s="26" t="n"/>
      <c r="C481" s="26" t="n"/>
      <c r="D481" s="27" t="n"/>
      <c r="E481" s="26" t="n"/>
      <c r="F481" s="17">
        <f>IF(C481="","",IFERROR(INDEX(Categorias!$B$5:$B$40,MATCH(C481,Categorias!$A$5:$A$40,0)),"Categoria?"))</f>
        <v/>
      </c>
      <c r="G481" s="24">
        <f>IF(A481="","",DATE(YEAR(A481),MONTH(A481),1))</f>
        <v/>
      </c>
    </row>
    <row r="482">
      <c r="A482" s="25" t="n"/>
      <c r="B482" s="26" t="n"/>
      <c r="C482" s="26" t="n"/>
      <c r="D482" s="27" t="n"/>
      <c r="E482" s="26" t="n"/>
      <c r="F482" s="17">
        <f>IF(C482="","",IFERROR(INDEX(Categorias!$B$5:$B$40,MATCH(C482,Categorias!$A$5:$A$40,0)),"Categoria?"))</f>
        <v/>
      </c>
      <c r="G482" s="24">
        <f>IF(A482="","",DATE(YEAR(A482),MONTH(A482),1))</f>
        <v/>
      </c>
    </row>
    <row r="483">
      <c r="A483" s="25" t="n"/>
      <c r="B483" s="26" t="n"/>
      <c r="C483" s="26" t="n"/>
      <c r="D483" s="27" t="n"/>
      <c r="E483" s="26" t="n"/>
      <c r="F483" s="17">
        <f>IF(C483="","",IFERROR(INDEX(Categorias!$B$5:$B$40,MATCH(C483,Categorias!$A$5:$A$40,0)),"Categoria?"))</f>
        <v/>
      </c>
      <c r="G483" s="24">
        <f>IF(A483="","",DATE(YEAR(A483),MONTH(A483),1))</f>
        <v/>
      </c>
    </row>
    <row r="484">
      <c r="A484" s="25" t="n"/>
      <c r="B484" s="26" t="n"/>
      <c r="C484" s="26" t="n"/>
      <c r="D484" s="27" t="n"/>
      <c r="E484" s="26" t="n"/>
      <c r="F484" s="17">
        <f>IF(C484="","",IFERROR(INDEX(Categorias!$B$5:$B$40,MATCH(C484,Categorias!$A$5:$A$40,0)),"Categoria?"))</f>
        <v/>
      </c>
      <c r="G484" s="24">
        <f>IF(A484="","",DATE(YEAR(A484),MONTH(A484),1))</f>
        <v/>
      </c>
    </row>
    <row r="485">
      <c r="A485" s="25" t="n"/>
      <c r="B485" s="26" t="n"/>
      <c r="C485" s="26" t="n"/>
      <c r="D485" s="27" t="n"/>
      <c r="E485" s="26" t="n"/>
      <c r="F485" s="17">
        <f>IF(C485="","",IFERROR(INDEX(Categorias!$B$5:$B$40,MATCH(C485,Categorias!$A$5:$A$40,0)),"Categoria?"))</f>
        <v/>
      </c>
      <c r="G485" s="24">
        <f>IF(A485="","",DATE(YEAR(A485),MONTH(A485),1))</f>
        <v/>
      </c>
    </row>
    <row r="486">
      <c r="A486" s="25" t="n"/>
      <c r="B486" s="26" t="n"/>
      <c r="C486" s="26" t="n"/>
      <c r="D486" s="27" t="n"/>
      <c r="E486" s="26" t="n"/>
      <c r="F486" s="17">
        <f>IF(C486="","",IFERROR(INDEX(Categorias!$B$5:$B$40,MATCH(C486,Categorias!$A$5:$A$40,0)),"Categoria?"))</f>
        <v/>
      </c>
      <c r="G486" s="24">
        <f>IF(A486="","",DATE(YEAR(A486),MONTH(A486),1))</f>
        <v/>
      </c>
    </row>
    <row r="487">
      <c r="A487" s="25" t="n"/>
      <c r="B487" s="26" t="n"/>
      <c r="C487" s="26" t="n"/>
      <c r="D487" s="27" t="n"/>
      <c r="E487" s="26" t="n"/>
      <c r="F487" s="17">
        <f>IF(C487="","",IFERROR(INDEX(Categorias!$B$5:$B$40,MATCH(C487,Categorias!$A$5:$A$40,0)),"Categoria?"))</f>
        <v/>
      </c>
      <c r="G487" s="24">
        <f>IF(A487="","",DATE(YEAR(A487),MONTH(A487),1))</f>
        <v/>
      </c>
    </row>
    <row r="488">
      <c r="A488" s="25" t="n"/>
      <c r="B488" s="26" t="n"/>
      <c r="C488" s="26" t="n"/>
      <c r="D488" s="27" t="n"/>
      <c r="E488" s="26" t="n"/>
      <c r="F488" s="17">
        <f>IF(C488="","",IFERROR(INDEX(Categorias!$B$5:$B$40,MATCH(C488,Categorias!$A$5:$A$40,0)),"Categoria?"))</f>
        <v/>
      </c>
      <c r="G488" s="24">
        <f>IF(A488="","",DATE(YEAR(A488),MONTH(A488),1))</f>
        <v/>
      </c>
    </row>
    <row r="489">
      <c r="A489" s="25" t="n"/>
      <c r="B489" s="26" t="n"/>
      <c r="C489" s="26" t="n"/>
      <c r="D489" s="27" t="n"/>
      <c r="E489" s="26" t="n"/>
      <c r="F489" s="17">
        <f>IF(C489="","",IFERROR(INDEX(Categorias!$B$5:$B$40,MATCH(C489,Categorias!$A$5:$A$40,0)),"Categoria?"))</f>
        <v/>
      </c>
      <c r="G489" s="24">
        <f>IF(A489="","",DATE(YEAR(A489),MONTH(A489),1))</f>
        <v/>
      </c>
    </row>
    <row r="490">
      <c r="A490" s="25" t="n"/>
      <c r="B490" s="26" t="n"/>
      <c r="C490" s="26" t="n"/>
      <c r="D490" s="27" t="n"/>
      <c r="E490" s="26" t="n"/>
      <c r="F490" s="17">
        <f>IF(C490="","",IFERROR(INDEX(Categorias!$B$5:$B$40,MATCH(C490,Categorias!$A$5:$A$40,0)),"Categoria?"))</f>
        <v/>
      </c>
      <c r="G490" s="24">
        <f>IF(A490="","",DATE(YEAR(A490),MONTH(A490),1))</f>
        <v/>
      </c>
    </row>
    <row r="491">
      <c r="A491" s="25" t="n"/>
      <c r="B491" s="26" t="n"/>
      <c r="C491" s="26" t="n"/>
      <c r="D491" s="27" t="n"/>
      <c r="E491" s="26" t="n"/>
      <c r="F491" s="17">
        <f>IF(C491="","",IFERROR(INDEX(Categorias!$B$5:$B$40,MATCH(C491,Categorias!$A$5:$A$40,0)),"Categoria?"))</f>
        <v/>
      </c>
      <c r="G491" s="24">
        <f>IF(A491="","",DATE(YEAR(A491),MONTH(A491),1))</f>
        <v/>
      </c>
    </row>
    <row r="492">
      <c r="A492" s="25" t="n"/>
      <c r="B492" s="26" t="n"/>
      <c r="C492" s="26" t="n"/>
      <c r="D492" s="27" t="n"/>
      <c r="E492" s="26" t="n"/>
      <c r="F492" s="17">
        <f>IF(C492="","",IFERROR(INDEX(Categorias!$B$5:$B$40,MATCH(C492,Categorias!$A$5:$A$40,0)),"Categoria?"))</f>
        <v/>
      </c>
      <c r="G492" s="24">
        <f>IF(A492="","",DATE(YEAR(A492),MONTH(A492),1))</f>
        <v/>
      </c>
    </row>
    <row r="493">
      <c r="A493" s="25" t="n"/>
      <c r="B493" s="26" t="n"/>
      <c r="C493" s="26" t="n"/>
      <c r="D493" s="27" t="n"/>
      <c r="E493" s="26" t="n"/>
      <c r="F493" s="17">
        <f>IF(C493="","",IFERROR(INDEX(Categorias!$B$5:$B$40,MATCH(C493,Categorias!$A$5:$A$40,0)),"Categoria?"))</f>
        <v/>
      </c>
      <c r="G493" s="24">
        <f>IF(A493="","",DATE(YEAR(A493),MONTH(A493),1))</f>
        <v/>
      </c>
    </row>
    <row r="494">
      <c r="A494" s="25" t="n"/>
      <c r="B494" s="26" t="n"/>
      <c r="C494" s="26" t="n"/>
      <c r="D494" s="27" t="n"/>
      <c r="E494" s="26" t="n"/>
      <c r="F494" s="17">
        <f>IF(C494="","",IFERROR(INDEX(Categorias!$B$5:$B$40,MATCH(C494,Categorias!$A$5:$A$40,0)),"Categoria?"))</f>
        <v/>
      </c>
      <c r="G494" s="24">
        <f>IF(A494="","",DATE(YEAR(A494),MONTH(A494),1))</f>
        <v/>
      </c>
    </row>
    <row r="495">
      <c r="A495" s="25" t="n"/>
      <c r="B495" s="26" t="n"/>
      <c r="C495" s="26" t="n"/>
      <c r="D495" s="27" t="n"/>
      <c r="E495" s="26" t="n"/>
      <c r="F495" s="17">
        <f>IF(C495="","",IFERROR(INDEX(Categorias!$B$5:$B$40,MATCH(C495,Categorias!$A$5:$A$40,0)),"Categoria?"))</f>
        <v/>
      </c>
      <c r="G495" s="24">
        <f>IF(A495="","",DATE(YEAR(A495),MONTH(A495),1))</f>
        <v/>
      </c>
    </row>
    <row r="496">
      <c r="A496" s="25" t="n"/>
      <c r="B496" s="26" t="n"/>
      <c r="C496" s="26" t="n"/>
      <c r="D496" s="27" t="n"/>
      <c r="E496" s="26" t="n"/>
      <c r="F496" s="17">
        <f>IF(C496="","",IFERROR(INDEX(Categorias!$B$5:$B$40,MATCH(C496,Categorias!$A$5:$A$40,0)),"Categoria?"))</f>
        <v/>
      </c>
      <c r="G496" s="24">
        <f>IF(A496="","",DATE(YEAR(A496),MONTH(A496),1))</f>
        <v/>
      </c>
    </row>
    <row r="497">
      <c r="A497" s="25" t="n"/>
      <c r="B497" s="26" t="n"/>
      <c r="C497" s="26" t="n"/>
      <c r="D497" s="27" t="n"/>
      <c r="E497" s="26" t="n"/>
      <c r="F497" s="17">
        <f>IF(C497="","",IFERROR(INDEX(Categorias!$B$5:$B$40,MATCH(C497,Categorias!$A$5:$A$40,0)),"Categoria?"))</f>
        <v/>
      </c>
      <c r="G497" s="24">
        <f>IF(A497="","",DATE(YEAR(A497),MONTH(A497),1))</f>
        <v/>
      </c>
    </row>
    <row r="498">
      <c r="A498" s="25" t="n"/>
      <c r="B498" s="26" t="n"/>
      <c r="C498" s="26" t="n"/>
      <c r="D498" s="27" t="n"/>
      <c r="E498" s="26" t="n"/>
      <c r="F498" s="17">
        <f>IF(C498="","",IFERROR(INDEX(Categorias!$B$5:$B$40,MATCH(C498,Categorias!$A$5:$A$40,0)),"Categoria?"))</f>
        <v/>
      </c>
      <c r="G498" s="24">
        <f>IF(A498="","",DATE(YEAR(A498),MONTH(A498),1))</f>
        <v/>
      </c>
    </row>
    <row r="499">
      <c r="A499" s="25" t="n"/>
      <c r="B499" s="26" t="n"/>
      <c r="C499" s="26" t="n"/>
      <c r="D499" s="27" t="n"/>
      <c r="E499" s="26" t="n"/>
      <c r="F499" s="17">
        <f>IF(C499="","",IFERROR(INDEX(Categorias!$B$5:$B$40,MATCH(C499,Categorias!$A$5:$A$40,0)),"Categoria?"))</f>
        <v/>
      </c>
      <c r="G499" s="24">
        <f>IF(A499="","",DATE(YEAR(A499),MONTH(A499),1))</f>
        <v/>
      </c>
    </row>
    <row r="500">
      <c r="A500" s="25" t="n"/>
      <c r="B500" s="26" t="n"/>
      <c r="C500" s="26" t="n"/>
      <c r="D500" s="27" t="n"/>
      <c r="E500" s="26" t="n"/>
      <c r="F500" s="17">
        <f>IF(C500="","",IFERROR(INDEX(Categorias!$B$5:$B$40,MATCH(C500,Categorias!$A$5:$A$40,0)),"Categoria?"))</f>
        <v/>
      </c>
      <c r="G500" s="24">
        <f>IF(A500="","",DATE(YEAR(A500),MONTH(A500),1))</f>
        <v/>
      </c>
    </row>
    <row r="501">
      <c r="A501" s="25" t="n"/>
      <c r="B501" s="26" t="n"/>
      <c r="C501" s="26" t="n"/>
      <c r="D501" s="27" t="n"/>
      <c r="E501" s="26" t="n"/>
      <c r="F501" s="17">
        <f>IF(C501="","",IFERROR(INDEX(Categorias!$B$5:$B$40,MATCH(C501,Categorias!$A$5:$A$40,0)),"Categoria?"))</f>
        <v/>
      </c>
      <c r="G501" s="24">
        <f>IF(A501="","",DATE(YEAR(A501),MONTH(A501),1))</f>
        <v/>
      </c>
    </row>
    <row r="502">
      <c r="A502" s="25" t="n"/>
      <c r="B502" s="26" t="n"/>
      <c r="C502" s="26" t="n"/>
      <c r="D502" s="27" t="n"/>
      <c r="E502" s="26" t="n"/>
      <c r="F502" s="17">
        <f>IF(C502="","",IFERROR(INDEX(Categorias!$B$5:$B$40,MATCH(C502,Categorias!$A$5:$A$40,0)),"Categoria?"))</f>
        <v/>
      </c>
      <c r="G502" s="24">
        <f>IF(A502="","",DATE(YEAR(A502),MONTH(A502),1))</f>
        <v/>
      </c>
    </row>
    <row r="503">
      <c r="A503" s="25" t="n"/>
      <c r="B503" s="26" t="n"/>
      <c r="C503" s="26" t="n"/>
      <c r="D503" s="27" t="n"/>
      <c r="E503" s="26" t="n"/>
      <c r="F503" s="17">
        <f>IF(C503="","",IFERROR(INDEX(Categorias!$B$5:$B$40,MATCH(C503,Categorias!$A$5:$A$40,0)),"Categoria?"))</f>
        <v/>
      </c>
      <c r="G503" s="24">
        <f>IF(A503="","",DATE(YEAR(A503),MONTH(A503),1))</f>
        <v/>
      </c>
    </row>
    <row r="504">
      <c r="A504" s="25" t="n"/>
      <c r="B504" s="26" t="n"/>
      <c r="C504" s="26" t="n"/>
      <c r="D504" s="27" t="n"/>
      <c r="E504" s="26" t="n"/>
      <c r="F504" s="17">
        <f>IF(C504="","",IFERROR(INDEX(Categorias!$B$5:$B$40,MATCH(C504,Categorias!$A$5:$A$40,0)),"Categoria?"))</f>
        <v/>
      </c>
      <c r="G504" s="24">
        <f>IF(A504="","",DATE(YEAR(A504),MONTH(A504),1))</f>
        <v/>
      </c>
    </row>
    <row r="505">
      <c r="A505" s="25" t="n"/>
      <c r="B505" s="26" t="n"/>
      <c r="C505" s="26" t="n"/>
      <c r="D505" s="27" t="n"/>
      <c r="E505" s="26" t="n"/>
      <c r="F505" s="17">
        <f>IF(C505="","",IFERROR(INDEX(Categorias!$B$5:$B$40,MATCH(C505,Categorias!$A$5:$A$40,0)),"Categoria?"))</f>
        <v/>
      </c>
      <c r="G505" s="24">
        <f>IF(A505="","",DATE(YEAR(A505),MONTH(A505),1))</f>
        <v/>
      </c>
    </row>
    <row r="506">
      <c r="A506" s="25" t="n"/>
      <c r="B506" s="26" t="n"/>
      <c r="C506" s="26" t="n"/>
      <c r="D506" s="27" t="n"/>
      <c r="E506" s="26" t="n"/>
      <c r="F506" s="17">
        <f>IF(C506="","",IFERROR(INDEX(Categorias!$B$5:$B$40,MATCH(C506,Categorias!$A$5:$A$40,0)),"Categoria?"))</f>
        <v/>
      </c>
      <c r="G506" s="24">
        <f>IF(A506="","",DATE(YEAR(A506),MONTH(A506),1))</f>
        <v/>
      </c>
    </row>
    <row r="507">
      <c r="A507" s="25" t="n"/>
      <c r="B507" s="26" t="n"/>
      <c r="C507" s="26" t="n"/>
      <c r="D507" s="27" t="n"/>
      <c r="E507" s="26" t="n"/>
      <c r="F507" s="17">
        <f>IF(C507="","",IFERROR(INDEX(Categorias!$B$5:$B$40,MATCH(C507,Categorias!$A$5:$A$40,0)),"Categoria?"))</f>
        <v/>
      </c>
      <c r="G507" s="24">
        <f>IF(A507="","",DATE(YEAR(A507),MONTH(A507),1))</f>
        <v/>
      </c>
    </row>
    <row r="508">
      <c r="A508" s="25" t="n"/>
      <c r="B508" s="26" t="n"/>
      <c r="C508" s="26" t="n"/>
      <c r="D508" s="27" t="n"/>
      <c r="E508" s="26" t="n"/>
      <c r="F508" s="17">
        <f>IF(C508="","",IFERROR(INDEX(Categorias!$B$5:$B$40,MATCH(C508,Categorias!$A$5:$A$40,0)),"Categoria?"))</f>
        <v/>
      </c>
      <c r="G508" s="24">
        <f>IF(A508="","",DATE(YEAR(A508),MONTH(A508),1))</f>
        <v/>
      </c>
    </row>
    <row r="509">
      <c r="A509" s="25" t="n"/>
      <c r="B509" s="26" t="n"/>
      <c r="C509" s="26" t="n"/>
      <c r="D509" s="27" t="n"/>
      <c r="E509" s="26" t="n"/>
      <c r="F509" s="17">
        <f>IF(C509="","",IFERROR(INDEX(Categorias!$B$5:$B$40,MATCH(C509,Categorias!$A$5:$A$40,0)),"Categoria?"))</f>
        <v/>
      </c>
      <c r="G509" s="24">
        <f>IF(A509="","",DATE(YEAR(A509),MONTH(A509),1))</f>
        <v/>
      </c>
    </row>
    <row r="510">
      <c r="A510" s="25" t="n"/>
      <c r="B510" s="26" t="n"/>
      <c r="C510" s="26" t="n"/>
      <c r="D510" s="27" t="n"/>
      <c r="E510" s="26" t="n"/>
      <c r="F510" s="17">
        <f>IF(C510="","",IFERROR(INDEX(Categorias!$B$5:$B$40,MATCH(C510,Categorias!$A$5:$A$40,0)),"Categoria?"))</f>
        <v/>
      </c>
      <c r="G510" s="24">
        <f>IF(A510="","",DATE(YEAR(A510),MONTH(A510),1))</f>
        <v/>
      </c>
    </row>
    <row r="511">
      <c r="A511" s="25" t="n"/>
      <c r="B511" s="26" t="n"/>
      <c r="C511" s="26" t="n"/>
      <c r="D511" s="27" t="n"/>
      <c r="E511" s="26" t="n"/>
      <c r="F511" s="17">
        <f>IF(C511="","",IFERROR(INDEX(Categorias!$B$5:$B$40,MATCH(C511,Categorias!$A$5:$A$40,0)),"Categoria?"))</f>
        <v/>
      </c>
      <c r="G511" s="24">
        <f>IF(A511="","",DATE(YEAR(A511),MONTH(A511),1))</f>
        <v/>
      </c>
    </row>
    <row r="512">
      <c r="A512" s="25" t="n"/>
      <c r="B512" s="26" t="n"/>
      <c r="C512" s="26" t="n"/>
      <c r="D512" s="27" t="n"/>
      <c r="E512" s="26" t="n"/>
      <c r="F512" s="17">
        <f>IF(C512="","",IFERROR(INDEX(Categorias!$B$5:$B$40,MATCH(C512,Categorias!$A$5:$A$40,0)),"Categoria?"))</f>
        <v/>
      </c>
      <c r="G512" s="24">
        <f>IF(A512="","",DATE(YEAR(A512),MONTH(A512),1))</f>
        <v/>
      </c>
    </row>
    <row r="513">
      <c r="A513" s="25" t="n"/>
      <c r="B513" s="26" t="n"/>
      <c r="C513" s="26" t="n"/>
      <c r="D513" s="27" t="n"/>
      <c r="E513" s="26" t="n"/>
      <c r="F513" s="17">
        <f>IF(C513="","",IFERROR(INDEX(Categorias!$B$5:$B$40,MATCH(C513,Categorias!$A$5:$A$40,0)),"Categoria?"))</f>
        <v/>
      </c>
      <c r="G513" s="24">
        <f>IF(A513="","",DATE(YEAR(A513),MONTH(A513),1))</f>
        <v/>
      </c>
    </row>
    <row r="514">
      <c r="A514" s="25" t="n"/>
      <c r="B514" s="26" t="n"/>
      <c r="C514" s="26" t="n"/>
      <c r="D514" s="27" t="n"/>
      <c r="E514" s="26" t="n"/>
      <c r="F514" s="17">
        <f>IF(C514="","",IFERROR(INDEX(Categorias!$B$5:$B$40,MATCH(C514,Categorias!$A$5:$A$40,0)),"Categoria?"))</f>
        <v/>
      </c>
      <c r="G514" s="24">
        <f>IF(A514="","",DATE(YEAR(A514),MONTH(A514),1))</f>
        <v/>
      </c>
    </row>
    <row r="515">
      <c r="A515" s="25" t="n"/>
      <c r="B515" s="26" t="n"/>
      <c r="C515" s="26" t="n"/>
      <c r="D515" s="27" t="n"/>
      <c r="E515" s="26" t="n"/>
      <c r="F515" s="17">
        <f>IF(C515="","",IFERROR(INDEX(Categorias!$B$5:$B$40,MATCH(C515,Categorias!$A$5:$A$40,0)),"Categoria?"))</f>
        <v/>
      </c>
      <c r="G515" s="24">
        <f>IF(A515="","",DATE(YEAR(A515),MONTH(A515),1))</f>
        <v/>
      </c>
    </row>
    <row r="516">
      <c r="A516" s="25" t="n"/>
      <c r="B516" s="26" t="n"/>
      <c r="C516" s="26" t="n"/>
      <c r="D516" s="27" t="n"/>
      <c r="E516" s="26" t="n"/>
      <c r="F516" s="17">
        <f>IF(C516="","",IFERROR(INDEX(Categorias!$B$5:$B$40,MATCH(C516,Categorias!$A$5:$A$40,0)),"Categoria?"))</f>
        <v/>
      </c>
      <c r="G516" s="24">
        <f>IF(A516="","",DATE(YEAR(A516),MONTH(A516),1))</f>
        <v/>
      </c>
    </row>
    <row r="517">
      <c r="A517" s="25" t="n"/>
      <c r="B517" s="26" t="n"/>
      <c r="C517" s="26" t="n"/>
      <c r="D517" s="27" t="n"/>
      <c r="E517" s="26" t="n"/>
      <c r="F517" s="17">
        <f>IF(C517="","",IFERROR(INDEX(Categorias!$B$5:$B$40,MATCH(C517,Categorias!$A$5:$A$40,0)),"Categoria?"))</f>
        <v/>
      </c>
      <c r="G517" s="24">
        <f>IF(A517="","",DATE(YEAR(A517),MONTH(A517),1))</f>
        <v/>
      </c>
    </row>
    <row r="518">
      <c r="A518" s="25" t="n"/>
      <c r="B518" s="26" t="n"/>
      <c r="C518" s="26" t="n"/>
      <c r="D518" s="27" t="n"/>
      <c r="E518" s="26" t="n"/>
      <c r="F518" s="17">
        <f>IF(C518="","",IFERROR(INDEX(Categorias!$B$5:$B$40,MATCH(C518,Categorias!$A$5:$A$40,0)),"Categoria?"))</f>
        <v/>
      </c>
      <c r="G518" s="24">
        <f>IF(A518="","",DATE(YEAR(A518),MONTH(A518),1))</f>
        <v/>
      </c>
    </row>
    <row r="519">
      <c r="A519" s="25" t="n"/>
      <c r="B519" s="26" t="n"/>
      <c r="C519" s="26" t="n"/>
      <c r="D519" s="27" t="n"/>
      <c r="E519" s="26" t="n"/>
      <c r="F519" s="17">
        <f>IF(C519="","",IFERROR(INDEX(Categorias!$B$5:$B$40,MATCH(C519,Categorias!$A$5:$A$40,0)),"Categoria?"))</f>
        <v/>
      </c>
      <c r="G519" s="24">
        <f>IF(A519="","",DATE(YEAR(A519),MONTH(A519),1))</f>
        <v/>
      </c>
    </row>
    <row r="520">
      <c r="A520" s="25" t="n"/>
      <c r="B520" s="26" t="n"/>
      <c r="C520" s="26" t="n"/>
      <c r="D520" s="27" t="n"/>
      <c r="E520" s="26" t="n"/>
      <c r="F520" s="17">
        <f>IF(C520="","",IFERROR(INDEX(Categorias!$B$5:$B$40,MATCH(C520,Categorias!$A$5:$A$40,0)),"Categoria?"))</f>
        <v/>
      </c>
      <c r="G520" s="24">
        <f>IF(A520="","",DATE(YEAR(A520),MONTH(A520),1))</f>
        <v/>
      </c>
    </row>
    <row r="521">
      <c r="A521" s="25" t="n"/>
      <c r="B521" s="26" t="n"/>
      <c r="C521" s="26" t="n"/>
      <c r="D521" s="27" t="n"/>
      <c r="E521" s="26" t="n"/>
      <c r="F521" s="17">
        <f>IF(C521="","",IFERROR(INDEX(Categorias!$B$5:$B$40,MATCH(C521,Categorias!$A$5:$A$40,0)),"Categoria?"))</f>
        <v/>
      </c>
      <c r="G521" s="24">
        <f>IF(A521="","",DATE(YEAR(A521),MONTH(A521),1))</f>
        <v/>
      </c>
    </row>
    <row r="522">
      <c r="A522" s="25" t="n"/>
      <c r="B522" s="26" t="n"/>
      <c r="C522" s="26" t="n"/>
      <c r="D522" s="27" t="n"/>
      <c r="E522" s="26" t="n"/>
      <c r="F522" s="17">
        <f>IF(C522="","",IFERROR(INDEX(Categorias!$B$5:$B$40,MATCH(C522,Categorias!$A$5:$A$40,0)),"Categoria?"))</f>
        <v/>
      </c>
      <c r="G522" s="24">
        <f>IF(A522="","",DATE(YEAR(A522),MONTH(A522),1))</f>
        <v/>
      </c>
    </row>
    <row r="523">
      <c r="A523" s="25" t="n"/>
      <c r="B523" s="26" t="n"/>
      <c r="C523" s="26" t="n"/>
      <c r="D523" s="27" t="n"/>
      <c r="E523" s="26" t="n"/>
      <c r="F523" s="17">
        <f>IF(C523="","",IFERROR(INDEX(Categorias!$B$5:$B$40,MATCH(C523,Categorias!$A$5:$A$40,0)),"Categoria?"))</f>
        <v/>
      </c>
      <c r="G523" s="24">
        <f>IF(A523="","",DATE(YEAR(A523),MONTH(A523),1))</f>
        <v/>
      </c>
    </row>
    <row r="524">
      <c r="A524" s="25" t="n"/>
      <c r="B524" s="26" t="n"/>
      <c r="C524" s="26" t="n"/>
      <c r="D524" s="27" t="n"/>
      <c r="E524" s="26" t="n"/>
      <c r="F524" s="17">
        <f>IF(C524="","",IFERROR(INDEX(Categorias!$B$5:$B$40,MATCH(C524,Categorias!$A$5:$A$40,0)),"Categoria?"))</f>
        <v/>
      </c>
      <c r="G524" s="24">
        <f>IF(A524="","",DATE(YEAR(A524),MONTH(A524),1))</f>
        <v/>
      </c>
    </row>
    <row r="525">
      <c r="A525" s="25" t="n"/>
      <c r="B525" s="26" t="n"/>
      <c r="C525" s="26" t="n"/>
      <c r="D525" s="27" t="n"/>
      <c r="E525" s="26" t="n"/>
      <c r="F525" s="17">
        <f>IF(C525="","",IFERROR(INDEX(Categorias!$B$5:$B$40,MATCH(C525,Categorias!$A$5:$A$40,0)),"Categoria?"))</f>
        <v/>
      </c>
      <c r="G525" s="24">
        <f>IF(A525="","",DATE(YEAR(A525),MONTH(A525),1))</f>
        <v/>
      </c>
    </row>
    <row r="526">
      <c r="A526" s="25" t="n"/>
      <c r="B526" s="26" t="n"/>
      <c r="C526" s="26" t="n"/>
      <c r="D526" s="27" t="n"/>
      <c r="E526" s="26" t="n"/>
      <c r="F526" s="17">
        <f>IF(C526="","",IFERROR(INDEX(Categorias!$B$5:$B$40,MATCH(C526,Categorias!$A$5:$A$40,0)),"Categoria?"))</f>
        <v/>
      </c>
      <c r="G526" s="24">
        <f>IF(A526="","",DATE(YEAR(A526),MONTH(A526),1))</f>
        <v/>
      </c>
    </row>
    <row r="527">
      <c r="A527" s="25" t="n"/>
      <c r="B527" s="26" t="n"/>
      <c r="C527" s="26" t="n"/>
      <c r="D527" s="27" t="n"/>
      <c r="E527" s="26" t="n"/>
      <c r="F527" s="17">
        <f>IF(C527="","",IFERROR(INDEX(Categorias!$B$5:$B$40,MATCH(C527,Categorias!$A$5:$A$40,0)),"Categoria?"))</f>
        <v/>
      </c>
      <c r="G527" s="24">
        <f>IF(A527="","",DATE(YEAR(A527),MONTH(A527),1))</f>
        <v/>
      </c>
    </row>
    <row r="528">
      <c r="A528" s="25" t="n"/>
      <c r="B528" s="26" t="n"/>
      <c r="C528" s="26" t="n"/>
      <c r="D528" s="27" t="n"/>
      <c r="E528" s="26" t="n"/>
      <c r="F528" s="17">
        <f>IF(C528="","",IFERROR(INDEX(Categorias!$B$5:$B$40,MATCH(C528,Categorias!$A$5:$A$40,0)),"Categoria?"))</f>
        <v/>
      </c>
      <c r="G528" s="24">
        <f>IF(A528="","",DATE(YEAR(A528),MONTH(A528),1))</f>
        <v/>
      </c>
    </row>
    <row r="529">
      <c r="A529" s="25" t="n"/>
      <c r="B529" s="26" t="n"/>
      <c r="C529" s="26" t="n"/>
      <c r="D529" s="27" t="n"/>
      <c r="E529" s="26" t="n"/>
      <c r="F529" s="17">
        <f>IF(C529="","",IFERROR(INDEX(Categorias!$B$5:$B$40,MATCH(C529,Categorias!$A$5:$A$40,0)),"Categoria?"))</f>
        <v/>
      </c>
      <c r="G529" s="24">
        <f>IF(A529="","",DATE(YEAR(A529),MONTH(A529),1))</f>
        <v/>
      </c>
    </row>
    <row r="530">
      <c r="A530" s="25" t="n"/>
      <c r="B530" s="26" t="n"/>
      <c r="C530" s="26" t="n"/>
      <c r="D530" s="27" t="n"/>
      <c r="E530" s="26" t="n"/>
      <c r="F530" s="17">
        <f>IF(C530="","",IFERROR(INDEX(Categorias!$B$5:$B$40,MATCH(C530,Categorias!$A$5:$A$40,0)),"Categoria?"))</f>
        <v/>
      </c>
      <c r="G530" s="24">
        <f>IF(A530="","",DATE(YEAR(A530),MONTH(A530),1))</f>
        <v/>
      </c>
    </row>
    <row r="531">
      <c r="A531" s="25" t="n"/>
      <c r="B531" s="26" t="n"/>
      <c r="C531" s="26" t="n"/>
      <c r="D531" s="27" t="n"/>
      <c r="E531" s="26" t="n"/>
      <c r="F531" s="17">
        <f>IF(C531="","",IFERROR(INDEX(Categorias!$B$5:$B$40,MATCH(C531,Categorias!$A$5:$A$40,0)),"Categoria?"))</f>
        <v/>
      </c>
      <c r="G531" s="24">
        <f>IF(A531="","",DATE(YEAR(A531),MONTH(A531),1))</f>
        <v/>
      </c>
    </row>
    <row r="532">
      <c r="A532" s="25" t="n"/>
      <c r="B532" s="26" t="n"/>
      <c r="C532" s="26" t="n"/>
      <c r="D532" s="27" t="n"/>
      <c r="E532" s="26" t="n"/>
      <c r="F532" s="17">
        <f>IF(C532="","",IFERROR(INDEX(Categorias!$B$5:$B$40,MATCH(C532,Categorias!$A$5:$A$40,0)),"Categoria?"))</f>
        <v/>
      </c>
      <c r="G532" s="24">
        <f>IF(A532="","",DATE(YEAR(A532),MONTH(A532),1))</f>
        <v/>
      </c>
    </row>
    <row r="533">
      <c r="A533" s="25" t="n"/>
      <c r="B533" s="26" t="n"/>
      <c r="C533" s="26" t="n"/>
      <c r="D533" s="27" t="n"/>
      <c r="E533" s="26" t="n"/>
      <c r="F533" s="17">
        <f>IF(C533="","",IFERROR(INDEX(Categorias!$B$5:$B$40,MATCH(C533,Categorias!$A$5:$A$40,0)),"Categoria?"))</f>
        <v/>
      </c>
      <c r="G533" s="24">
        <f>IF(A533="","",DATE(YEAR(A533),MONTH(A533),1))</f>
        <v/>
      </c>
    </row>
    <row r="534">
      <c r="A534" s="25" t="n"/>
      <c r="B534" s="26" t="n"/>
      <c r="C534" s="26" t="n"/>
      <c r="D534" s="27" t="n"/>
      <c r="E534" s="26" t="n"/>
      <c r="F534" s="17">
        <f>IF(C534="","",IFERROR(INDEX(Categorias!$B$5:$B$40,MATCH(C534,Categorias!$A$5:$A$40,0)),"Categoria?"))</f>
        <v/>
      </c>
      <c r="G534" s="24">
        <f>IF(A534="","",DATE(YEAR(A534),MONTH(A534),1))</f>
        <v/>
      </c>
    </row>
    <row r="535">
      <c r="A535" s="25" t="n"/>
      <c r="B535" s="26" t="n"/>
      <c r="C535" s="26" t="n"/>
      <c r="D535" s="27" t="n"/>
      <c r="E535" s="26" t="n"/>
      <c r="F535" s="17">
        <f>IF(C535="","",IFERROR(INDEX(Categorias!$B$5:$B$40,MATCH(C535,Categorias!$A$5:$A$40,0)),"Categoria?"))</f>
        <v/>
      </c>
      <c r="G535" s="24">
        <f>IF(A535="","",DATE(YEAR(A535),MONTH(A535),1))</f>
        <v/>
      </c>
    </row>
    <row r="536">
      <c r="A536" s="25" t="n"/>
      <c r="B536" s="26" t="n"/>
      <c r="C536" s="26" t="n"/>
      <c r="D536" s="27" t="n"/>
      <c r="E536" s="26" t="n"/>
      <c r="F536" s="17">
        <f>IF(C536="","",IFERROR(INDEX(Categorias!$B$5:$B$40,MATCH(C536,Categorias!$A$5:$A$40,0)),"Categoria?"))</f>
        <v/>
      </c>
      <c r="G536" s="24">
        <f>IF(A536="","",DATE(YEAR(A536),MONTH(A536),1))</f>
        <v/>
      </c>
    </row>
    <row r="537">
      <c r="A537" s="25" t="n"/>
      <c r="B537" s="26" t="n"/>
      <c r="C537" s="26" t="n"/>
      <c r="D537" s="27" t="n"/>
      <c r="E537" s="26" t="n"/>
      <c r="F537" s="17">
        <f>IF(C537="","",IFERROR(INDEX(Categorias!$B$5:$B$40,MATCH(C537,Categorias!$A$5:$A$40,0)),"Categoria?"))</f>
        <v/>
      </c>
      <c r="G537" s="24">
        <f>IF(A537="","",DATE(YEAR(A537),MONTH(A537),1))</f>
        <v/>
      </c>
    </row>
    <row r="538">
      <c r="A538" s="25" t="n"/>
      <c r="B538" s="26" t="n"/>
      <c r="C538" s="26" t="n"/>
      <c r="D538" s="27" t="n"/>
      <c r="E538" s="26" t="n"/>
      <c r="F538" s="17">
        <f>IF(C538="","",IFERROR(INDEX(Categorias!$B$5:$B$40,MATCH(C538,Categorias!$A$5:$A$40,0)),"Categoria?"))</f>
        <v/>
      </c>
      <c r="G538" s="24">
        <f>IF(A538="","",DATE(YEAR(A538),MONTH(A538),1))</f>
        <v/>
      </c>
    </row>
    <row r="539">
      <c r="A539" s="25" t="n"/>
      <c r="B539" s="26" t="n"/>
      <c r="C539" s="26" t="n"/>
      <c r="D539" s="27" t="n"/>
      <c r="E539" s="26" t="n"/>
      <c r="F539" s="17">
        <f>IF(C539="","",IFERROR(INDEX(Categorias!$B$5:$B$40,MATCH(C539,Categorias!$A$5:$A$40,0)),"Categoria?"))</f>
        <v/>
      </c>
      <c r="G539" s="24">
        <f>IF(A539="","",DATE(YEAR(A539),MONTH(A539),1))</f>
        <v/>
      </c>
    </row>
    <row r="540">
      <c r="A540" s="25" t="n"/>
      <c r="B540" s="26" t="n"/>
      <c r="C540" s="26" t="n"/>
      <c r="D540" s="27" t="n"/>
      <c r="E540" s="26" t="n"/>
      <c r="F540" s="17">
        <f>IF(C540="","",IFERROR(INDEX(Categorias!$B$5:$B$40,MATCH(C540,Categorias!$A$5:$A$40,0)),"Categoria?"))</f>
        <v/>
      </c>
      <c r="G540" s="24">
        <f>IF(A540="","",DATE(YEAR(A540),MONTH(A540),1))</f>
        <v/>
      </c>
    </row>
    <row r="541">
      <c r="A541" s="25" t="n"/>
      <c r="B541" s="26" t="n"/>
      <c r="C541" s="26" t="n"/>
      <c r="D541" s="27" t="n"/>
      <c r="E541" s="26" t="n"/>
      <c r="F541" s="17">
        <f>IF(C541="","",IFERROR(INDEX(Categorias!$B$5:$B$40,MATCH(C541,Categorias!$A$5:$A$40,0)),"Categoria?"))</f>
        <v/>
      </c>
      <c r="G541" s="24">
        <f>IF(A541="","",DATE(YEAR(A541),MONTH(A541),1))</f>
        <v/>
      </c>
    </row>
    <row r="542">
      <c r="A542" s="25" t="n"/>
      <c r="B542" s="26" t="n"/>
      <c r="C542" s="26" t="n"/>
      <c r="D542" s="27" t="n"/>
      <c r="E542" s="26" t="n"/>
      <c r="F542" s="17">
        <f>IF(C542="","",IFERROR(INDEX(Categorias!$B$5:$B$40,MATCH(C542,Categorias!$A$5:$A$40,0)),"Categoria?"))</f>
        <v/>
      </c>
      <c r="G542" s="24">
        <f>IF(A542="","",DATE(YEAR(A542),MONTH(A542),1))</f>
        <v/>
      </c>
    </row>
    <row r="543">
      <c r="A543" s="25" t="n"/>
      <c r="B543" s="26" t="n"/>
      <c r="C543" s="26" t="n"/>
      <c r="D543" s="27" t="n"/>
      <c r="E543" s="26" t="n"/>
      <c r="F543" s="17">
        <f>IF(C543="","",IFERROR(INDEX(Categorias!$B$5:$B$40,MATCH(C543,Categorias!$A$5:$A$40,0)),"Categoria?"))</f>
        <v/>
      </c>
      <c r="G543" s="24">
        <f>IF(A543="","",DATE(YEAR(A543),MONTH(A543),1))</f>
        <v/>
      </c>
    </row>
    <row r="544">
      <c r="A544" s="25" t="n"/>
      <c r="B544" s="26" t="n"/>
      <c r="C544" s="26" t="n"/>
      <c r="D544" s="27" t="n"/>
      <c r="E544" s="26" t="n"/>
      <c r="F544" s="17">
        <f>IF(C544="","",IFERROR(INDEX(Categorias!$B$5:$B$40,MATCH(C544,Categorias!$A$5:$A$40,0)),"Categoria?"))</f>
        <v/>
      </c>
      <c r="G544" s="24">
        <f>IF(A544="","",DATE(YEAR(A544),MONTH(A544),1))</f>
        <v/>
      </c>
    </row>
    <row r="545">
      <c r="A545" s="25" t="n"/>
      <c r="B545" s="26" t="n"/>
      <c r="C545" s="26" t="n"/>
      <c r="D545" s="27" t="n"/>
      <c r="E545" s="26" t="n"/>
      <c r="F545" s="17">
        <f>IF(C545="","",IFERROR(INDEX(Categorias!$B$5:$B$40,MATCH(C545,Categorias!$A$5:$A$40,0)),"Categoria?"))</f>
        <v/>
      </c>
      <c r="G545" s="24">
        <f>IF(A545="","",DATE(YEAR(A545),MONTH(A545),1))</f>
        <v/>
      </c>
    </row>
    <row r="546">
      <c r="A546" s="25" t="n"/>
      <c r="B546" s="26" t="n"/>
      <c r="C546" s="26" t="n"/>
      <c r="D546" s="27" t="n"/>
      <c r="E546" s="26" t="n"/>
      <c r="F546" s="17">
        <f>IF(C546="","",IFERROR(INDEX(Categorias!$B$5:$B$40,MATCH(C546,Categorias!$A$5:$A$40,0)),"Categoria?"))</f>
        <v/>
      </c>
      <c r="G546" s="24">
        <f>IF(A546="","",DATE(YEAR(A546),MONTH(A546),1))</f>
        <v/>
      </c>
    </row>
    <row r="547">
      <c r="A547" s="25" t="n"/>
      <c r="B547" s="26" t="n"/>
      <c r="C547" s="26" t="n"/>
      <c r="D547" s="27" t="n"/>
      <c r="E547" s="26" t="n"/>
      <c r="F547" s="17">
        <f>IF(C547="","",IFERROR(INDEX(Categorias!$B$5:$B$40,MATCH(C547,Categorias!$A$5:$A$40,0)),"Categoria?"))</f>
        <v/>
      </c>
      <c r="G547" s="24">
        <f>IF(A547="","",DATE(YEAR(A547),MONTH(A547),1))</f>
        <v/>
      </c>
    </row>
    <row r="548">
      <c r="A548" s="25" t="n"/>
      <c r="B548" s="26" t="n"/>
      <c r="C548" s="26" t="n"/>
      <c r="D548" s="27" t="n"/>
      <c r="E548" s="26" t="n"/>
      <c r="F548" s="17">
        <f>IF(C548="","",IFERROR(INDEX(Categorias!$B$5:$B$40,MATCH(C548,Categorias!$A$5:$A$40,0)),"Categoria?"))</f>
        <v/>
      </c>
      <c r="G548" s="24">
        <f>IF(A548="","",DATE(YEAR(A548),MONTH(A548),1))</f>
        <v/>
      </c>
    </row>
    <row r="549">
      <c r="A549" s="25" t="n"/>
      <c r="B549" s="26" t="n"/>
      <c r="C549" s="26" t="n"/>
      <c r="D549" s="27" t="n"/>
      <c r="E549" s="26" t="n"/>
      <c r="F549" s="17">
        <f>IF(C549="","",IFERROR(INDEX(Categorias!$B$5:$B$40,MATCH(C549,Categorias!$A$5:$A$40,0)),"Categoria?"))</f>
        <v/>
      </c>
      <c r="G549" s="24">
        <f>IF(A549="","",DATE(YEAR(A549),MONTH(A549),1))</f>
        <v/>
      </c>
    </row>
    <row r="550">
      <c r="A550" s="25" t="n"/>
      <c r="B550" s="26" t="n"/>
      <c r="C550" s="26" t="n"/>
      <c r="D550" s="27" t="n"/>
      <c r="E550" s="26" t="n"/>
      <c r="F550" s="17">
        <f>IF(C550="","",IFERROR(INDEX(Categorias!$B$5:$B$40,MATCH(C550,Categorias!$A$5:$A$40,0)),"Categoria?"))</f>
        <v/>
      </c>
      <c r="G550" s="24">
        <f>IF(A550="","",DATE(YEAR(A550),MONTH(A550),1))</f>
        <v/>
      </c>
    </row>
    <row r="551">
      <c r="A551" s="25" t="n"/>
      <c r="B551" s="26" t="n"/>
      <c r="C551" s="26" t="n"/>
      <c r="D551" s="27" t="n"/>
      <c r="E551" s="26" t="n"/>
      <c r="F551" s="17">
        <f>IF(C551="","",IFERROR(INDEX(Categorias!$B$5:$B$40,MATCH(C551,Categorias!$A$5:$A$40,0)),"Categoria?"))</f>
        <v/>
      </c>
      <c r="G551" s="24">
        <f>IF(A551="","",DATE(YEAR(A551),MONTH(A551),1))</f>
        <v/>
      </c>
    </row>
    <row r="552">
      <c r="A552" s="25" t="n"/>
      <c r="B552" s="26" t="n"/>
      <c r="C552" s="26" t="n"/>
      <c r="D552" s="27" t="n"/>
      <c r="E552" s="26" t="n"/>
      <c r="F552" s="17">
        <f>IF(C552="","",IFERROR(INDEX(Categorias!$B$5:$B$40,MATCH(C552,Categorias!$A$5:$A$40,0)),"Categoria?"))</f>
        <v/>
      </c>
      <c r="G552" s="24">
        <f>IF(A552="","",DATE(YEAR(A552),MONTH(A552),1))</f>
        <v/>
      </c>
    </row>
    <row r="553">
      <c r="A553" s="25" t="n"/>
      <c r="B553" s="26" t="n"/>
      <c r="C553" s="26" t="n"/>
      <c r="D553" s="27" t="n"/>
      <c r="E553" s="26" t="n"/>
      <c r="F553" s="17">
        <f>IF(C553="","",IFERROR(INDEX(Categorias!$B$5:$B$40,MATCH(C553,Categorias!$A$5:$A$40,0)),"Categoria?"))</f>
        <v/>
      </c>
      <c r="G553" s="24">
        <f>IF(A553="","",DATE(YEAR(A553),MONTH(A553),1))</f>
        <v/>
      </c>
    </row>
    <row r="554">
      <c r="A554" s="25" t="n"/>
      <c r="B554" s="26" t="n"/>
      <c r="C554" s="26" t="n"/>
      <c r="D554" s="27" t="n"/>
      <c r="E554" s="26" t="n"/>
      <c r="F554" s="17">
        <f>IF(C554="","",IFERROR(INDEX(Categorias!$B$5:$B$40,MATCH(C554,Categorias!$A$5:$A$40,0)),"Categoria?"))</f>
        <v/>
      </c>
      <c r="G554" s="24">
        <f>IF(A554="","",DATE(YEAR(A554),MONTH(A554),1))</f>
        <v/>
      </c>
    </row>
    <row r="555">
      <c r="A555" s="25" t="n"/>
      <c r="B555" s="26" t="n"/>
      <c r="C555" s="26" t="n"/>
      <c r="D555" s="27" t="n"/>
      <c r="E555" s="26" t="n"/>
      <c r="F555" s="17">
        <f>IF(C555="","",IFERROR(INDEX(Categorias!$B$5:$B$40,MATCH(C555,Categorias!$A$5:$A$40,0)),"Categoria?"))</f>
        <v/>
      </c>
      <c r="G555" s="24">
        <f>IF(A555="","",DATE(YEAR(A555),MONTH(A555),1))</f>
        <v/>
      </c>
    </row>
    <row r="556">
      <c r="A556" s="25" t="n"/>
      <c r="B556" s="26" t="n"/>
      <c r="C556" s="26" t="n"/>
      <c r="D556" s="27" t="n"/>
      <c r="E556" s="26" t="n"/>
      <c r="F556" s="17">
        <f>IF(C556="","",IFERROR(INDEX(Categorias!$B$5:$B$40,MATCH(C556,Categorias!$A$5:$A$40,0)),"Categoria?"))</f>
        <v/>
      </c>
      <c r="G556" s="24">
        <f>IF(A556="","",DATE(YEAR(A556),MONTH(A556),1))</f>
        <v/>
      </c>
    </row>
    <row r="557">
      <c r="A557" s="25" t="n"/>
      <c r="B557" s="26" t="n"/>
      <c r="C557" s="26" t="n"/>
      <c r="D557" s="27" t="n"/>
      <c r="E557" s="26" t="n"/>
      <c r="F557" s="17">
        <f>IF(C557="","",IFERROR(INDEX(Categorias!$B$5:$B$40,MATCH(C557,Categorias!$A$5:$A$40,0)),"Categoria?"))</f>
        <v/>
      </c>
      <c r="G557" s="24">
        <f>IF(A557="","",DATE(YEAR(A557),MONTH(A557),1))</f>
        <v/>
      </c>
    </row>
    <row r="558">
      <c r="A558" s="25" t="n"/>
      <c r="B558" s="26" t="n"/>
      <c r="C558" s="26" t="n"/>
      <c r="D558" s="27" t="n"/>
      <c r="E558" s="26" t="n"/>
      <c r="F558" s="17">
        <f>IF(C558="","",IFERROR(INDEX(Categorias!$B$5:$B$40,MATCH(C558,Categorias!$A$5:$A$40,0)),"Categoria?"))</f>
        <v/>
      </c>
      <c r="G558" s="24">
        <f>IF(A558="","",DATE(YEAR(A558),MONTH(A558),1))</f>
        <v/>
      </c>
    </row>
    <row r="559">
      <c r="A559" s="25" t="n"/>
      <c r="B559" s="26" t="n"/>
      <c r="C559" s="26" t="n"/>
      <c r="D559" s="27" t="n"/>
      <c r="E559" s="26" t="n"/>
      <c r="F559" s="17">
        <f>IF(C559="","",IFERROR(INDEX(Categorias!$B$5:$B$40,MATCH(C559,Categorias!$A$5:$A$40,0)),"Categoria?"))</f>
        <v/>
      </c>
      <c r="G559" s="24">
        <f>IF(A559="","",DATE(YEAR(A559),MONTH(A559),1))</f>
        <v/>
      </c>
    </row>
    <row r="560">
      <c r="A560" s="25" t="n"/>
      <c r="B560" s="26" t="n"/>
      <c r="C560" s="26" t="n"/>
      <c r="D560" s="27" t="n"/>
      <c r="E560" s="26" t="n"/>
      <c r="F560" s="17">
        <f>IF(C560="","",IFERROR(INDEX(Categorias!$B$5:$B$40,MATCH(C560,Categorias!$A$5:$A$40,0)),"Categoria?"))</f>
        <v/>
      </c>
      <c r="G560" s="24">
        <f>IF(A560="","",DATE(YEAR(A560),MONTH(A560),1))</f>
        <v/>
      </c>
    </row>
    <row r="561">
      <c r="A561" s="25" t="n"/>
      <c r="B561" s="26" t="n"/>
      <c r="C561" s="26" t="n"/>
      <c r="D561" s="27" t="n"/>
      <c r="E561" s="26" t="n"/>
      <c r="F561" s="17">
        <f>IF(C561="","",IFERROR(INDEX(Categorias!$B$5:$B$40,MATCH(C561,Categorias!$A$5:$A$40,0)),"Categoria?"))</f>
        <v/>
      </c>
      <c r="G561" s="24">
        <f>IF(A561="","",DATE(YEAR(A561),MONTH(A561),1))</f>
        <v/>
      </c>
    </row>
    <row r="562">
      <c r="A562" s="25" t="n"/>
      <c r="B562" s="26" t="n"/>
      <c r="C562" s="26" t="n"/>
      <c r="D562" s="27" t="n"/>
      <c r="E562" s="26" t="n"/>
      <c r="F562" s="17">
        <f>IF(C562="","",IFERROR(INDEX(Categorias!$B$5:$B$40,MATCH(C562,Categorias!$A$5:$A$40,0)),"Categoria?"))</f>
        <v/>
      </c>
      <c r="G562" s="24">
        <f>IF(A562="","",DATE(YEAR(A562),MONTH(A562),1))</f>
        <v/>
      </c>
    </row>
    <row r="563">
      <c r="A563" s="25" t="n"/>
      <c r="B563" s="26" t="n"/>
      <c r="C563" s="26" t="n"/>
      <c r="D563" s="27" t="n"/>
      <c r="E563" s="26" t="n"/>
      <c r="F563" s="17">
        <f>IF(C563="","",IFERROR(INDEX(Categorias!$B$5:$B$40,MATCH(C563,Categorias!$A$5:$A$40,0)),"Categoria?"))</f>
        <v/>
      </c>
      <c r="G563" s="24">
        <f>IF(A563="","",DATE(YEAR(A563),MONTH(A563),1))</f>
        <v/>
      </c>
    </row>
    <row r="564">
      <c r="A564" s="25" t="n"/>
      <c r="B564" s="26" t="n"/>
      <c r="C564" s="26" t="n"/>
      <c r="D564" s="27" t="n"/>
      <c r="E564" s="26" t="n"/>
      <c r="F564" s="17">
        <f>IF(C564="","",IFERROR(INDEX(Categorias!$B$5:$B$40,MATCH(C564,Categorias!$A$5:$A$40,0)),"Categoria?"))</f>
        <v/>
      </c>
      <c r="G564" s="24">
        <f>IF(A564="","",DATE(YEAR(A564),MONTH(A564),1))</f>
        <v/>
      </c>
    </row>
    <row r="565">
      <c r="A565" s="25" t="n"/>
      <c r="B565" s="26" t="n"/>
      <c r="C565" s="26" t="n"/>
      <c r="D565" s="27" t="n"/>
      <c r="E565" s="26" t="n"/>
      <c r="F565" s="17">
        <f>IF(C565="","",IFERROR(INDEX(Categorias!$B$5:$B$40,MATCH(C565,Categorias!$A$5:$A$40,0)),"Categoria?"))</f>
        <v/>
      </c>
      <c r="G565" s="24">
        <f>IF(A565="","",DATE(YEAR(A565),MONTH(A565),1))</f>
        <v/>
      </c>
    </row>
    <row r="566">
      <c r="A566" s="25" t="n"/>
      <c r="B566" s="26" t="n"/>
      <c r="C566" s="26" t="n"/>
      <c r="D566" s="27" t="n"/>
      <c r="E566" s="26" t="n"/>
      <c r="F566" s="17">
        <f>IF(C566="","",IFERROR(INDEX(Categorias!$B$5:$B$40,MATCH(C566,Categorias!$A$5:$A$40,0)),"Categoria?"))</f>
        <v/>
      </c>
      <c r="G566" s="24">
        <f>IF(A566="","",DATE(YEAR(A566),MONTH(A566),1))</f>
        <v/>
      </c>
    </row>
    <row r="567">
      <c r="A567" s="25" t="n"/>
      <c r="B567" s="26" t="n"/>
      <c r="C567" s="26" t="n"/>
      <c r="D567" s="27" t="n"/>
      <c r="E567" s="26" t="n"/>
      <c r="F567" s="17">
        <f>IF(C567="","",IFERROR(INDEX(Categorias!$B$5:$B$40,MATCH(C567,Categorias!$A$5:$A$40,0)),"Categoria?"))</f>
        <v/>
      </c>
      <c r="G567" s="24">
        <f>IF(A567="","",DATE(YEAR(A567),MONTH(A567),1))</f>
        <v/>
      </c>
    </row>
    <row r="568">
      <c r="A568" s="25" t="n"/>
      <c r="B568" s="26" t="n"/>
      <c r="C568" s="26" t="n"/>
      <c r="D568" s="27" t="n"/>
      <c r="E568" s="26" t="n"/>
      <c r="F568" s="17">
        <f>IF(C568="","",IFERROR(INDEX(Categorias!$B$5:$B$40,MATCH(C568,Categorias!$A$5:$A$40,0)),"Categoria?"))</f>
        <v/>
      </c>
      <c r="G568" s="24">
        <f>IF(A568="","",DATE(YEAR(A568),MONTH(A568),1))</f>
        <v/>
      </c>
    </row>
    <row r="569">
      <c r="A569" s="25" t="n"/>
      <c r="B569" s="26" t="n"/>
      <c r="C569" s="26" t="n"/>
      <c r="D569" s="27" t="n"/>
      <c r="E569" s="26" t="n"/>
      <c r="F569" s="17">
        <f>IF(C569="","",IFERROR(INDEX(Categorias!$B$5:$B$40,MATCH(C569,Categorias!$A$5:$A$40,0)),"Categoria?"))</f>
        <v/>
      </c>
      <c r="G569" s="24">
        <f>IF(A569="","",DATE(YEAR(A569),MONTH(A569),1))</f>
        <v/>
      </c>
    </row>
    <row r="570">
      <c r="A570" s="25" t="n"/>
      <c r="B570" s="26" t="n"/>
      <c r="C570" s="26" t="n"/>
      <c r="D570" s="27" t="n"/>
      <c r="E570" s="26" t="n"/>
      <c r="F570" s="17">
        <f>IF(C570="","",IFERROR(INDEX(Categorias!$B$5:$B$40,MATCH(C570,Categorias!$A$5:$A$40,0)),"Categoria?"))</f>
        <v/>
      </c>
      <c r="G570" s="24">
        <f>IF(A570="","",DATE(YEAR(A570),MONTH(A570),1))</f>
        <v/>
      </c>
    </row>
    <row r="571">
      <c r="A571" s="25" t="n"/>
      <c r="B571" s="26" t="n"/>
      <c r="C571" s="26" t="n"/>
      <c r="D571" s="27" t="n"/>
      <c r="E571" s="26" t="n"/>
      <c r="F571" s="17">
        <f>IF(C571="","",IFERROR(INDEX(Categorias!$B$5:$B$40,MATCH(C571,Categorias!$A$5:$A$40,0)),"Categoria?"))</f>
        <v/>
      </c>
      <c r="G571" s="24">
        <f>IF(A571="","",DATE(YEAR(A571),MONTH(A571),1))</f>
        <v/>
      </c>
    </row>
    <row r="572">
      <c r="A572" s="25" t="n"/>
      <c r="B572" s="26" t="n"/>
      <c r="C572" s="26" t="n"/>
      <c r="D572" s="27" t="n"/>
      <c r="E572" s="26" t="n"/>
      <c r="F572" s="17">
        <f>IF(C572="","",IFERROR(INDEX(Categorias!$B$5:$B$40,MATCH(C572,Categorias!$A$5:$A$40,0)),"Categoria?"))</f>
        <v/>
      </c>
      <c r="G572" s="24">
        <f>IF(A572="","",DATE(YEAR(A572),MONTH(A572),1))</f>
        <v/>
      </c>
    </row>
    <row r="573">
      <c r="A573" s="25" t="n"/>
      <c r="B573" s="26" t="n"/>
      <c r="C573" s="26" t="n"/>
      <c r="D573" s="27" t="n"/>
      <c r="E573" s="26" t="n"/>
      <c r="F573" s="17">
        <f>IF(C573="","",IFERROR(INDEX(Categorias!$B$5:$B$40,MATCH(C573,Categorias!$A$5:$A$40,0)),"Categoria?"))</f>
        <v/>
      </c>
      <c r="G573" s="24">
        <f>IF(A573="","",DATE(YEAR(A573),MONTH(A573),1))</f>
        <v/>
      </c>
    </row>
    <row r="574">
      <c r="A574" s="25" t="n"/>
      <c r="B574" s="26" t="n"/>
      <c r="C574" s="26" t="n"/>
      <c r="D574" s="27" t="n"/>
      <c r="E574" s="26" t="n"/>
      <c r="F574" s="17">
        <f>IF(C574="","",IFERROR(INDEX(Categorias!$B$5:$B$40,MATCH(C574,Categorias!$A$5:$A$40,0)),"Categoria?"))</f>
        <v/>
      </c>
      <c r="G574" s="24">
        <f>IF(A574="","",DATE(YEAR(A574),MONTH(A574),1))</f>
        <v/>
      </c>
    </row>
    <row r="575">
      <c r="A575" s="25" t="n"/>
      <c r="B575" s="26" t="n"/>
      <c r="C575" s="26" t="n"/>
      <c r="D575" s="27" t="n"/>
      <c r="E575" s="26" t="n"/>
      <c r="F575" s="17">
        <f>IF(C575="","",IFERROR(INDEX(Categorias!$B$5:$B$40,MATCH(C575,Categorias!$A$5:$A$40,0)),"Categoria?"))</f>
        <v/>
      </c>
      <c r="G575" s="24">
        <f>IF(A575="","",DATE(YEAR(A575),MONTH(A575),1))</f>
        <v/>
      </c>
    </row>
    <row r="576">
      <c r="A576" s="25" t="n"/>
      <c r="B576" s="26" t="n"/>
      <c r="C576" s="26" t="n"/>
      <c r="D576" s="27" t="n"/>
      <c r="E576" s="26" t="n"/>
      <c r="F576" s="17">
        <f>IF(C576="","",IFERROR(INDEX(Categorias!$B$5:$B$40,MATCH(C576,Categorias!$A$5:$A$40,0)),"Categoria?"))</f>
        <v/>
      </c>
      <c r="G576" s="24">
        <f>IF(A576="","",DATE(YEAR(A576),MONTH(A576),1))</f>
        <v/>
      </c>
    </row>
    <row r="577">
      <c r="A577" s="25" t="n"/>
      <c r="B577" s="26" t="n"/>
      <c r="C577" s="26" t="n"/>
      <c r="D577" s="27" t="n"/>
      <c r="E577" s="26" t="n"/>
      <c r="F577" s="17">
        <f>IF(C577="","",IFERROR(INDEX(Categorias!$B$5:$B$40,MATCH(C577,Categorias!$A$5:$A$40,0)),"Categoria?"))</f>
        <v/>
      </c>
      <c r="G577" s="24">
        <f>IF(A577="","",DATE(YEAR(A577),MONTH(A577),1))</f>
        <v/>
      </c>
    </row>
    <row r="578">
      <c r="A578" s="25" t="n"/>
      <c r="B578" s="26" t="n"/>
      <c r="C578" s="26" t="n"/>
      <c r="D578" s="27" t="n"/>
      <c r="E578" s="26" t="n"/>
      <c r="F578" s="17">
        <f>IF(C578="","",IFERROR(INDEX(Categorias!$B$5:$B$40,MATCH(C578,Categorias!$A$5:$A$40,0)),"Categoria?"))</f>
        <v/>
      </c>
      <c r="G578" s="24">
        <f>IF(A578="","",DATE(YEAR(A578),MONTH(A578),1))</f>
        <v/>
      </c>
    </row>
    <row r="579">
      <c r="A579" s="25" t="n"/>
      <c r="B579" s="26" t="n"/>
      <c r="C579" s="26" t="n"/>
      <c r="D579" s="27" t="n"/>
      <c r="E579" s="26" t="n"/>
      <c r="F579" s="17">
        <f>IF(C579="","",IFERROR(INDEX(Categorias!$B$5:$B$40,MATCH(C579,Categorias!$A$5:$A$40,0)),"Categoria?"))</f>
        <v/>
      </c>
      <c r="G579" s="24">
        <f>IF(A579="","",DATE(YEAR(A579),MONTH(A579),1))</f>
        <v/>
      </c>
    </row>
    <row r="580">
      <c r="A580" s="25" t="n"/>
      <c r="B580" s="26" t="n"/>
      <c r="C580" s="26" t="n"/>
      <c r="D580" s="27" t="n"/>
      <c r="E580" s="26" t="n"/>
      <c r="F580" s="17">
        <f>IF(C580="","",IFERROR(INDEX(Categorias!$B$5:$B$40,MATCH(C580,Categorias!$A$5:$A$40,0)),"Categoria?"))</f>
        <v/>
      </c>
      <c r="G580" s="24">
        <f>IF(A580="","",DATE(YEAR(A580),MONTH(A580),1))</f>
        <v/>
      </c>
    </row>
    <row r="581">
      <c r="A581" s="25" t="n"/>
      <c r="B581" s="26" t="n"/>
      <c r="C581" s="26" t="n"/>
      <c r="D581" s="27" t="n"/>
      <c r="E581" s="26" t="n"/>
      <c r="F581" s="17">
        <f>IF(C581="","",IFERROR(INDEX(Categorias!$B$5:$B$40,MATCH(C581,Categorias!$A$5:$A$40,0)),"Categoria?"))</f>
        <v/>
      </c>
      <c r="G581" s="24">
        <f>IF(A581="","",DATE(YEAR(A581),MONTH(A581),1))</f>
        <v/>
      </c>
    </row>
    <row r="582">
      <c r="A582" s="25" t="n"/>
      <c r="B582" s="26" t="n"/>
      <c r="C582" s="26" t="n"/>
      <c r="D582" s="27" t="n"/>
      <c r="E582" s="26" t="n"/>
      <c r="F582" s="17">
        <f>IF(C582="","",IFERROR(INDEX(Categorias!$B$5:$B$40,MATCH(C582,Categorias!$A$5:$A$40,0)),"Categoria?"))</f>
        <v/>
      </c>
      <c r="G582" s="24">
        <f>IF(A582="","",DATE(YEAR(A582),MONTH(A582),1))</f>
        <v/>
      </c>
    </row>
    <row r="583">
      <c r="A583" s="25" t="n"/>
      <c r="B583" s="26" t="n"/>
      <c r="C583" s="26" t="n"/>
      <c r="D583" s="27" t="n"/>
      <c r="E583" s="26" t="n"/>
      <c r="F583" s="17">
        <f>IF(C583="","",IFERROR(INDEX(Categorias!$B$5:$B$40,MATCH(C583,Categorias!$A$5:$A$40,0)),"Categoria?"))</f>
        <v/>
      </c>
      <c r="G583" s="24">
        <f>IF(A583="","",DATE(YEAR(A583),MONTH(A583),1))</f>
        <v/>
      </c>
    </row>
    <row r="584">
      <c r="A584" s="25" t="n"/>
      <c r="B584" s="26" t="n"/>
      <c r="C584" s="26" t="n"/>
      <c r="D584" s="27" t="n"/>
      <c r="E584" s="26" t="n"/>
      <c r="F584" s="17">
        <f>IF(C584="","",IFERROR(INDEX(Categorias!$B$5:$B$40,MATCH(C584,Categorias!$A$5:$A$40,0)),"Categoria?"))</f>
        <v/>
      </c>
      <c r="G584" s="24">
        <f>IF(A584="","",DATE(YEAR(A584),MONTH(A584),1))</f>
        <v/>
      </c>
    </row>
    <row r="585">
      <c r="A585" s="25" t="n"/>
      <c r="B585" s="26" t="n"/>
      <c r="C585" s="26" t="n"/>
      <c r="D585" s="27" t="n"/>
      <c r="E585" s="26" t="n"/>
      <c r="F585" s="17">
        <f>IF(C585="","",IFERROR(INDEX(Categorias!$B$5:$B$40,MATCH(C585,Categorias!$A$5:$A$40,0)),"Categoria?"))</f>
        <v/>
      </c>
      <c r="G585" s="24">
        <f>IF(A585="","",DATE(YEAR(A585),MONTH(A585),1))</f>
        <v/>
      </c>
    </row>
    <row r="586">
      <c r="A586" s="25" t="n"/>
      <c r="B586" s="26" t="n"/>
      <c r="C586" s="26" t="n"/>
      <c r="D586" s="27" t="n"/>
      <c r="E586" s="26" t="n"/>
      <c r="F586" s="17">
        <f>IF(C586="","",IFERROR(INDEX(Categorias!$B$5:$B$40,MATCH(C586,Categorias!$A$5:$A$40,0)),"Categoria?"))</f>
        <v/>
      </c>
      <c r="G586" s="24">
        <f>IF(A586="","",DATE(YEAR(A586),MONTH(A586),1))</f>
        <v/>
      </c>
    </row>
    <row r="587">
      <c r="A587" s="25" t="n"/>
      <c r="B587" s="26" t="n"/>
      <c r="C587" s="26" t="n"/>
      <c r="D587" s="27" t="n"/>
      <c r="E587" s="26" t="n"/>
      <c r="F587" s="17">
        <f>IF(C587="","",IFERROR(INDEX(Categorias!$B$5:$B$40,MATCH(C587,Categorias!$A$5:$A$40,0)),"Categoria?"))</f>
        <v/>
      </c>
      <c r="G587" s="24">
        <f>IF(A587="","",DATE(YEAR(A587),MONTH(A587),1))</f>
        <v/>
      </c>
    </row>
    <row r="588">
      <c r="A588" s="25" t="n"/>
      <c r="B588" s="26" t="n"/>
      <c r="C588" s="26" t="n"/>
      <c r="D588" s="27" t="n"/>
      <c r="E588" s="26" t="n"/>
      <c r="F588" s="17">
        <f>IF(C588="","",IFERROR(INDEX(Categorias!$B$5:$B$40,MATCH(C588,Categorias!$A$5:$A$40,0)),"Categoria?"))</f>
        <v/>
      </c>
      <c r="G588" s="24">
        <f>IF(A588="","",DATE(YEAR(A588),MONTH(A588),1))</f>
        <v/>
      </c>
    </row>
    <row r="589">
      <c r="A589" s="25" t="n"/>
      <c r="B589" s="26" t="n"/>
      <c r="C589" s="26" t="n"/>
      <c r="D589" s="27" t="n"/>
      <c r="E589" s="26" t="n"/>
      <c r="F589" s="17">
        <f>IF(C589="","",IFERROR(INDEX(Categorias!$B$5:$B$40,MATCH(C589,Categorias!$A$5:$A$40,0)),"Categoria?"))</f>
        <v/>
      </c>
      <c r="G589" s="24">
        <f>IF(A589="","",DATE(YEAR(A589),MONTH(A589),1))</f>
        <v/>
      </c>
    </row>
    <row r="590">
      <c r="A590" s="25" t="n"/>
      <c r="B590" s="26" t="n"/>
      <c r="C590" s="26" t="n"/>
      <c r="D590" s="27" t="n"/>
      <c r="E590" s="26" t="n"/>
      <c r="F590" s="17">
        <f>IF(C590="","",IFERROR(INDEX(Categorias!$B$5:$B$40,MATCH(C590,Categorias!$A$5:$A$40,0)),"Categoria?"))</f>
        <v/>
      </c>
      <c r="G590" s="24">
        <f>IF(A590="","",DATE(YEAR(A590),MONTH(A590),1))</f>
        <v/>
      </c>
    </row>
    <row r="591">
      <c r="A591" s="25" t="n"/>
      <c r="B591" s="26" t="n"/>
      <c r="C591" s="26" t="n"/>
      <c r="D591" s="27" t="n"/>
      <c r="E591" s="26" t="n"/>
      <c r="F591" s="17">
        <f>IF(C591="","",IFERROR(INDEX(Categorias!$B$5:$B$40,MATCH(C591,Categorias!$A$5:$A$40,0)),"Categoria?"))</f>
        <v/>
      </c>
      <c r="G591" s="24">
        <f>IF(A591="","",DATE(YEAR(A591),MONTH(A591),1))</f>
        <v/>
      </c>
    </row>
    <row r="592">
      <c r="A592" s="25" t="n"/>
      <c r="B592" s="26" t="n"/>
      <c r="C592" s="26" t="n"/>
      <c r="D592" s="27" t="n"/>
      <c r="E592" s="26" t="n"/>
      <c r="F592" s="17">
        <f>IF(C592="","",IFERROR(INDEX(Categorias!$B$5:$B$40,MATCH(C592,Categorias!$A$5:$A$40,0)),"Categoria?"))</f>
        <v/>
      </c>
      <c r="G592" s="24">
        <f>IF(A592="","",DATE(YEAR(A592),MONTH(A592),1))</f>
        <v/>
      </c>
    </row>
    <row r="593">
      <c r="A593" s="25" t="n"/>
      <c r="B593" s="26" t="n"/>
      <c r="C593" s="26" t="n"/>
      <c r="D593" s="27" t="n"/>
      <c r="E593" s="26" t="n"/>
      <c r="F593" s="17">
        <f>IF(C593="","",IFERROR(INDEX(Categorias!$B$5:$B$40,MATCH(C593,Categorias!$A$5:$A$40,0)),"Categoria?"))</f>
        <v/>
      </c>
      <c r="G593" s="24">
        <f>IF(A593="","",DATE(YEAR(A593),MONTH(A593),1))</f>
        <v/>
      </c>
    </row>
    <row r="594">
      <c r="A594" s="25" t="n"/>
      <c r="B594" s="26" t="n"/>
      <c r="C594" s="26" t="n"/>
      <c r="D594" s="27" t="n"/>
      <c r="E594" s="26" t="n"/>
      <c r="F594" s="17">
        <f>IF(C594="","",IFERROR(INDEX(Categorias!$B$5:$B$40,MATCH(C594,Categorias!$A$5:$A$40,0)),"Categoria?"))</f>
        <v/>
      </c>
      <c r="G594" s="24">
        <f>IF(A594="","",DATE(YEAR(A594),MONTH(A594),1))</f>
        <v/>
      </c>
    </row>
    <row r="595">
      <c r="A595" s="25" t="n"/>
      <c r="B595" s="26" t="n"/>
      <c r="C595" s="26" t="n"/>
      <c r="D595" s="27" t="n"/>
      <c r="E595" s="26" t="n"/>
      <c r="F595" s="17">
        <f>IF(C595="","",IFERROR(INDEX(Categorias!$B$5:$B$40,MATCH(C595,Categorias!$A$5:$A$40,0)),"Categoria?"))</f>
        <v/>
      </c>
      <c r="G595" s="24">
        <f>IF(A595="","",DATE(YEAR(A595),MONTH(A595),1))</f>
        <v/>
      </c>
    </row>
    <row r="596">
      <c r="A596" s="25" t="n"/>
      <c r="B596" s="26" t="n"/>
      <c r="C596" s="26" t="n"/>
      <c r="D596" s="27" t="n"/>
      <c r="E596" s="26" t="n"/>
      <c r="F596" s="17">
        <f>IF(C596="","",IFERROR(INDEX(Categorias!$B$5:$B$40,MATCH(C596,Categorias!$A$5:$A$40,0)),"Categoria?"))</f>
        <v/>
      </c>
      <c r="G596" s="24">
        <f>IF(A596="","",DATE(YEAR(A596),MONTH(A596),1))</f>
        <v/>
      </c>
    </row>
    <row r="597">
      <c r="A597" s="25" t="n"/>
      <c r="B597" s="26" t="n"/>
      <c r="C597" s="26" t="n"/>
      <c r="D597" s="27" t="n"/>
      <c r="E597" s="26" t="n"/>
      <c r="F597" s="17">
        <f>IF(C597="","",IFERROR(INDEX(Categorias!$B$5:$B$40,MATCH(C597,Categorias!$A$5:$A$40,0)),"Categoria?"))</f>
        <v/>
      </c>
      <c r="G597" s="24">
        <f>IF(A597="","",DATE(YEAR(A597),MONTH(A597),1))</f>
        <v/>
      </c>
    </row>
    <row r="598">
      <c r="A598" s="25" t="n"/>
      <c r="B598" s="26" t="n"/>
      <c r="C598" s="26" t="n"/>
      <c r="D598" s="27" t="n"/>
      <c r="E598" s="26" t="n"/>
      <c r="F598" s="17">
        <f>IF(C598="","",IFERROR(INDEX(Categorias!$B$5:$B$40,MATCH(C598,Categorias!$A$5:$A$40,0)),"Categoria?"))</f>
        <v/>
      </c>
      <c r="G598" s="24">
        <f>IF(A598="","",DATE(YEAR(A598),MONTH(A598),1))</f>
        <v/>
      </c>
    </row>
    <row r="599">
      <c r="A599" s="25" t="n"/>
      <c r="B599" s="26" t="n"/>
      <c r="C599" s="26" t="n"/>
      <c r="D599" s="27" t="n"/>
      <c r="E599" s="26" t="n"/>
      <c r="F599" s="17">
        <f>IF(C599="","",IFERROR(INDEX(Categorias!$B$5:$B$40,MATCH(C599,Categorias!$A$5:$A$40,0)),"Categoria?"))</f>
        <v/>
      </c>
      <c r="G599" s="24">
        <f>IF(A599="","",DATE(YEAR(A599),MONTH(A599),1))</f>
        <v/>
      </c>
    </row>
    <row r="600">
      <c r="A600" s="25" t="n"/>
      <c r="B600" s="26" t="n"/>
      <c r="C600" s="26" t="n"/>
      <c r="D600" s="27" t="n"/>
      <c r="E600" s="26" t="n"/>
      <c r="F600" s="17">
        <f>IF(C600="","",IFERROR(INDEX(Categorias!$B$5:$B$40,MATCH(C600,Categorias!$A$5:$A$40,0)),"Categoria?"))</f>
        <v/>
      </c>
      <c r="G600" s="24">
        <f>IF(A600="","",DATE(YEAR(A600),MONTH(A600),1))</f>
        <v/>
      </c>
    </row>
    <row r="601">
      <c r="A601" s="25" t="n"/>
      <c r="B601" s="26" t="n"/>
      <c r="C601" s="26" t="n"/>
      <c r="D601" s="27" t="n"/>
      <c r="E601" s="26" t="n"/>
      <c r="F601" s="17">
        <f>IF(C601="","",IFERROR(INDEX(Categorias!$B$5:$B$40,MATCH(C601,Categorias!$A$5:$A$40,0)),"Categoria?"))</f>
        <v/>
      </c>
      <c r="G601" s="24">
        <f>IF(A601="","",DATE(YEAR(A601),MONTH(A601),1))</f>
        <v/>
      </c>
    </row>
    <row r="602">
      <c r="A602" s="25" t="n"/>
      <c r="B602" s="26" t="n"/>
      <c r="C602" s="26" t="n"/>
      <c r="D602" s="27" t="n"/>
      <c r="E602" s="26" t="n"/>
      <c r="F602" s="17">
        <f>IF(C602="","",IFERROR(INDEX(Categorias!$B$5:$B$40,MATCH(C602,Categorias!$A$5:$A$40,0)),"Categoria?"))</f>
        <v/>
      </c>
      <c r="G602" s="24">
        <f>IF(A602="","",DATE(YEAR(A602),MONTH(A602),1))</f>
        <v/>
      </c>
    </row>
    <row r="603">
      <c r="A603" s="25" t="n"/>
      <c r="B603" s="26" t="n"/>
      <c r="C603" s="26" t="n"/>
      <c r="D603" s="27" t="n"/>
      <c r="E603" s="26" t="n"/>
      <c r="F603" s="17">
        <f>IF(C603="","",IFERROR(INDEX(Categorias!$B$5:$B$40,MATCH(C603,Categorias!$A$5:$A$40,0)),"Categoria?"))</f>
        <v/>
      </c>
      <c r="G603" s="24">
        <f>IF(A603="","",DATE(YEAR(A603),MONTH(A603),1))</f>
        <v/>
      </c>
    </row>
    <row r="604">
      <c r="A604" s="25" t="n"/>
      <c r="B604" s="26" t="n"/>
      <c r="C604" s="26" t="n"/>
      <c r="D604" s="27" t="n"/>
      <c r="E604" s="26" t="n"/>
      <c r="F604" s="17">
        <f>IF(C604="","",IFERROR(INDEX(Categorias!$B$5:$B$40,MATCH(C604,Categorias!$A$5:$A$40,0)),"Categoria?"))</f>
        <v/>
      </c>
      <c r="G604" s="24">
        <f>IF(A604="","",DATE(YEAR(A604),MONTH(A604),1))</f>
        <v/>
      </c>
    </row>
    <row r="605">
      <c r="A605" s="25" t="n"/>
      <c r="B605" s="26" t="n"/>
      <c r="C605" s="26" t="n"/>
      <c r="D605" s="27" t="n"/>
      <c r="E605" s="26" t="n"/>
      <c r="F605" s="17">
        <f>IF(C605="","",IFERROR(INDEX(Categorias!$B$5:$B$40,MATCH(C605,Categorias!$A$5:$A$40,0)),"Categoria?"))</f>
        <v/>
      </c>
      <c r="G605" s="24">
        <f>IF(A605="","",DATE(YEAR(A605),MONTH(A605),1))</f>
        <v/>
      </c>
    </row>
    <row r="606">
      <c r="A606" s="25" t="n"/>
      <c r="B606" s="26" t="n"/>
      <c r="C606" s="26" t="n"/>
      <c r="D606" s="27" t="n"/>
      <c r="E606" s="26" t="n"/>
      <c r="F606" s="17">
        <f>IF(C606="","",IFERROR(INDEX(Categorias!$B$5:$B$40,MATCH(C606,Categorias!$A$5:$A$40,0)),"Categoria?"))</f>
        <v/>
      </c>
      <c r="G606" s="24">
        <f>IF(A606="","",DATE(YEAR(A606),MONTH(A606),1))</f>
        <v/>
      </c>
    </row>
    <row r="607">
      <c r="A607" s="25" t="n"/>
      <c r="B607" s="26" t="n"/>
      <c r="C607" s="26" t="n"/>
      <c r="D607" s="27" t="n"/>
      <c r="E607" s="26" t="n"/>
      <c r="F607" s="17">
        <f>IF(C607="","",IFERROR(INDEX(Categorias!$B$5:$B$40,MATCH(C607,Categorias!$A$5:$A$40,0)),"Categoria?"))</f>
        <v/>
      </c>
      <c r="G607" s="24">
        <f>IF(A607="","",DATE(YEAR(A607),MONTH(A607),1))</f>
        <v/>
      </c>
    </row>
    <row r="608">
      <c r="A608" s="25" t="n"/>
      <c r="B608" s="26" t="n"/>
      <c r="C608" s="26" t="n"/>
      <c r="D608" s="27" t="n"/>
      <c r="E608" s="26" t="n"/>
      <c r="F608" s="17">
        <f>IF(C608="","",IFERROR(INDEX(Categorias!$B$5:$B$40,MATCH(C608,Categorias!$A$5:$A$40,0)),"Categoria?"))</f>
        <v/>
      </c>
      <c r="G608" s="24">
        <f>IF(A608="","",DATE(YEAR(A608),MONTH(A608),1))</f>
        <v/>
      </c>
    </row>
    <row r="609">
      <c r="A609" s="25" t="n"/>
      <c r="B609" s="26" t="n"/>
      <c r="C609" s="26" t="n"/>
      <c r="D609" s="27" t="n"/>
      <c r="E609" s="26" t="n"/>
      <c r="F609" s="17">
        <f>IF(C609="","",IFERROR(INDEX(Categorias!$B$5:$B$40,MATCH(C609,Categorias!$A$5:$A$40,0)),"Categoria?"))</f>
        <v/>
      </c>
      <c r="G609" s="24">
        <f>IF(A609="","",DATE(YEAR(A609),MONTH(A609),1))</f>
        <v/>
      </c>
    </row>
    <row r="610">
      <c r="A610" s="25" t="n"/>
      <c r="B610" s="26" t="n"/>
      <c r="C610" s="26" t="n"/>
      <c r="D610" s="27" t="n"/>
      <c r="E610" s="26" t="n"/>
      <c r="F610" s="17">
        <f>IF(C610="","",IFERROR(INDEX(Categorias!$B$5:$B$40,MATCH(C610,Categorias!$A$5:$A$40,0)),"Categoria?"))</f>
        <v/>
      </c>
      <c r="G610" s="24">
        <f>IF(A610="","",DATE(YEAR(A610),MONTH(A610),1))</f>
        <v/>
      </c>
    </row>
    <row r="611">
      <c r="A611" s="25" t="n"/>
      <c r="B611" s="26" t="n"/>
      <c r="C611" s="26" t="n"/>
      <c r="D611" s="27" t="n"/>
      <c r="E611" s="26" t="n"/>
      <c r="F611" s="17">
        <f>IF(C611="","",IFERROR(INDEX(Categorias!$B$5:$B$40,MATCH(C611,Categorias!$A$5:$A$40,0)),"Categoria?"))</f>
        <v/>
      </c>
      <c r="G611" s="24">
        <f>IF(A611="","",DATE(YEAR(A611),MONTH(A611),1))</f>
        <v/>
      </c>
    </row>
    <row r="612">
      <c r="A612" s="25" t="n"/>
      <c r="B612" s="26" t="n"/>
      <c r="C612" s="26" t="n"/>
      <c r="D612" s="27" t="n"/>
      <c r="E612" s="26" t="n"/>
      <c r="F612" s="17">
        <f>IF(C612="","",IFERROR(INDEX(Categorias!$B$5:$B$40,MATCH(C612,Categorias!$A$5:$A$40,0)),"Categoria?"))</f>
        <v/>
      </c>
      <c r="G612" s="24">
        <f>IF(A612="","",DATE(YEAR(A612),MONTH(A612),1))</f>
        <v/>
      </c>
    </row>
    <row r="613">
      <c r="A613" s="25" t="n"/>
      <c r="B613" s="26" t="n"/>
      <c r="C613" s="26" t="n"/>
      <c r="D613" s="27" t="n"/>
      <c r="E613" s="26" t="n"/>
      <c r="F613" s="17">
        <f>IF(C613="","",IFERROR(INDEX(Categorias!$B$5:$B$40,MATCH(C613,Categorias!$A$5:$A$40,0)),"Categoria?"))</f>
        <v/>
      </c>
      <c r="G613" s="24">
        <f>IF(A613="","",DATE(YEAR(A613),MONTH(A613),1))</f>
        <v/>
      </c>
    </row>
    <row r="614">
      <c r="A614" s="25" t="n"/>
      <c r="B614" s="26" t="n"/>
      <c r="C614" s="26" t="n"/>
      <c r="D614" s="27" t="n"/>
      <c r="E614" s="26" t="n"/>
      <c r="F614" s="17">
        <f>IF(C614="","",IFERROR(INDEX(Categorias!$B$5:$B$40,MATCH(C614,Categorias!$A$5:$A$40,0)),"Categoria?"))</f>
        <v/>
      </c>
      <c r="G614" s="24">
        <f>IF(A614="","",DATE(YEAR(A614),MONTH(A614),1))</f>
        <v/>
      </c>
    </row>
    <row r="615">
      <c r="A615" s="25" t="n"/>
      <c r="B615" s="26" t="n"/>
      <c r="C615" s="26" t="n"/>
      <c r="D615" s="27" t="n"/>
      <c r="E615" s="26" t="n"/>
      <c r="F615" s="17">
        <f>IF(C615="","",IFERROR(INDEX(Categorias!$B$5:$B$40,MATCH(C615,Categorias!$A$5:$A$40,0)),"Categoria?"))</f>
        <v/>
      </c>
      <c r="G615" s="24">
        <f>IF(A615="","",DATE(YEAR(A615),MONTH(A615),1))</f>
        <v/>
      </c>
    </row>
    <row r="616">
      <c r="A616" s="25" t="n"/>
      <c r="B616" s="26" t="n"/>
      <c r="C616" s="26" t="n"/>
      <c r="D616" s="27" t="n"/>
      <c r="E616" s="26" t="n"/>
      <c r="F616" s="17">
        <f>IF(C616="","",IFERROR(INDEX(Categorias!$B$5:$B$40,MATCH(C616,Categorias!$A$5:$A$40,0)),"Categoria?"))</f>
        <v/>
      </c>
      <c r="G616" s="24">
        <f>IF(A616="","",DATE(YEAR(A616),MONTH(A616),1))</f>
        <v/>
      </c>
    </row>
    <row r="617">
      <c r="A617" s="25" t="n"/>
      <c r="B617" s="26" t="n"/>
      <c r="C617" s="26" t="n"/>
      <c r="D617" s="27" t="n"/>
      <c r="E617" s="26" t="n"/>
      <c r="F617" s="17">
        <f>IF(C617="","",IFERROR(INDEX(Categorias!$B$5:$B$40,MATCH(C617,Categorias!$A$5:$A$40,0)),"Categoria?"))</f>
        <v/>
      </c>
      <c r="G617" s="24">
        <f>IF(A617="","",DATE(YEAR(A617),MONTH(A617),1))</f>
        <v/>
      </c>
    </row>
    <row r="618">
      <c r="A618" s="25" t="n"/>
      <c r="B618" s="26" t="n"/>
      <c r="C618" s="26" t="n"/>
      <c r="D618" s="27" t="n"/>
      <c r="E618" s="26" t="n"/>
      <c r="F618" s="17">
        <f>IF(C618="","",IFERROR(INDEX(Categorias!$B$5:$B$40,MATCH(C618,Categorias!$A$5:$A$40,0)),"Categoria?"))</f>
        <v/>
      </c>
      <c r="G618" s="24">
        <f>IF(A618="","",DATE(YEAR(A618),MONTH(A618),1))</f>
        <v/>
      </c>
    </row>
    <row r="619">
      <c r="A619" s="25" t="n"/>
      <c r="B619" s="26" t="n"/>
      <c r="C619" s="26" t="n"/>
      <c r="D619" s="27" t="n"/>
      <c r="E619" s="26" t="n"/>
      <c r="F619" s="17">
        <f>IF(C619="","",IFERROR(INDEX(Categorias!$B$5:$B$40,MATCH(C619,Categorias!$A$5:$A$40,0)),"Categoria?"))</f>
        <v/>
      </c>
      <c r="G619" s="24">
        <f>IF(A619="","",DATE(YEAR(A619),MONTH(A619),1))</f>
        <v/>
      </c>
    </row>
    <row r="620">
      <c r="A620" s="25" t="n"/>
      <c r="B620" s="26" t="n"/>
      <c r="C620" s="26" t="n"/>
      <c r="D620" s="27" t="n"/>
      <c r="E620" s="26" t="n"/>
      <c r="F620" s="17">
        <f>IF(C620="","",IFERROR(INDEX(Categorias!$B$5:$B$40,MATCH(C620,Categorias!$A$5:$A$40,0)),"Categoria?"))</f>
        <v/>
      </c>
      <c r="G620" s="24">
        <f>IF(A620="","",DATE(YEAR(A620),MONTH(A620),1))</f>
        <v/>
      </c>
    </row>
    <row r="621">
      <c r="A621" s="25" t="n"/>
      <c r="B621" s="26" t="n"/>
      <c r="C621" s="26" t="n"/>
      <c r="D621" s="27" t="n"/>
      <c r="E621" s="26" t="n"/>
      <c r="F621" s="17">
        <f>IF(C621="","",IFERROR(INDEX(Categorias!$B$5:$B$40,MATCH(C621,Categorias!$A$5:$A$40,0)),"Categoria?"))</f>
        <v/>
      </c>
      <c r="G621" s="24">
        <f>IF(A621="","",DATE(YEAR(A621),MONTH(A621),1))</f>
        <v/>
      </c>
    </row>
    <row r="622">
      <c r="A622" s="25" t="n"/>
      <c r="B622" s="26" t="n"/>
      <c r="C622" s="26" t="n"/>
      <c r="D622" s="27" t="n"/>
      <c r="E622" s="26" t="n"/>
      <c r="F622" s="17">
        <f>IF(C622="","",IFERROR(INDEX(Categorias!$B$5:$B$40,MATCH(C622,Categorias!$A$5:$A$40,0)),"Categoria?"))</f>
        <v/>
      </c>
      <c r="G622" s="24">
        <f>IF(A622="","",DATE(YEAR(A622),MONTH(A622),1))</f>
        <v/>
      </c>
    </row>
    <row r="623">
      <c r="A623" s="25" t="n"/>
      <c r="B623" s="26" t="n"/>
      <c r="C623" s="26" t="n"/>
      <c r="D623" s="27" t="n"/>
      <c r="E623" s="26" t="n"/>
      <c r="F623" s="17">
        <f>IF(C623="","",IFERROR(INDEX(Categorias!$B$5:$B$40,MATCH(C623,Categorias!$A$5:$A$40,0)),"Categoria?"))</f>
        <v/>
      </c>
      <c r="G623" s="24">
        <f>IF(A623="","",DATE(YEAR(A623),MONTH(A623),1))</f>
        <v/>
      </c>
    </row>
    <row r="624">
      <c r="A624" s="25" t="n"/>
      <c r="B624" s="26" t="n"/>
      <c r="C624" s="26" t="n"/>
      <c r="D624" s="27" t="n"/>
      <c r="E624" s="26" t="n"/>
      <c r="F624" s="17">
        <f>IF(C624="","",IFERROR(INDEX(Categorias!$B$5:$B$40,MATCH(C624,Categorias!$A$5:$A$40,0)),"Categoria?"))</f>
        <v/>
      </c>
      <c r="G624" s="24">
        <f>IF(A624="","",DATE(YEAR(A624),MONTH(A624),1))</f>
        <v/>
      </c>
    </row>
    <row r="625">
      <c r="A625" s="25" t="n"/>
      <c r="B625" s="26" t="n"/>
      <c r="C625" s="26" t="n"/>
      <c r="D625" s="27" t="n"/>
      <c r="E625" s="26" t="n"/>
      <c r="F625" s="17">
        <f>IF(C625="","",IFERROR(INDEX(Categorias!$B$5:$B$40,MATCH(C625,Categorias!$A$5:$A$40,0)),"Categoria?"))</f>
        <v/>
      </c>
      <c r="G625" s="24">
        <f>IF(A625="","",DATE(YEAR(A625),MONTH(A625),1))</f>
        <v/>
      </c>
    </row>
    <row r="626">
      <c r="A626" s="25" t="n"/>
      <c r="B626" s="26" t="n"/>
      <c r="C626" s="26" t="n"/>
      <c r="D626" s="27" t="n"/>
      <c r="E626" s="26" t="n"/>
      <c r="F626" s="17">
        <f>IF(C626="","",IFERROR(INDEX(Categorias!$B$5:$B$40,MATCH(C626,Categorias!$A$5:$A$40,0)),"Categoria?"))</f>
        <v/>
      </c>
      <c r="G626" s="24">
        <f>IF(A626="","",DATE(YEAR(A626),MONTH(A626),1))</f>
        <v/>
      </c>
    </row>
    <row r="627">
      <c r="A627" s="25" t="n"/>
      <c r="B627" s="26" t="n"/>
      <c r="C627" s="26" t="n"/>
      <c r="D627" s="27" t="n"/>
      <c r="E627" s="26" t="n"/>
      <c r="F627" s="17">
        <f>IF(C627="","",IFERROR(INDEX(Categorias!$B$5:$B$40,MATCH(C627,Categorias!$A$5:$A$40,0)),"Categoria?"))</f>
        <v/>
      </c>
      <c r="G627" s="24">
        <f>IF(A627="","",DATE(YEAR(A627),MONTH(A627),1))</f>
        <v/>
      </c>
    </row>
    <row r="628">
      <c r="A628" s="25" t="n"/>
      <c r="B628" s="26" t="n"/>
      <c r="C628" s="26" t="n"/>
      <c r="D628" s="27" t="n"/>
      <c r="E628" s="26" t="n"/>
      <c r="F628" s="17">
        <f>IF(C628="","",IFERROR(INDEX(Categorias!$B$5:$B$40,MATCH(C628,Categorias!$A$5:$A$40,0)),"Categoria?"))</f>
        <v/>
      </c>
      <c r="G628" s="24">
        <f>IF(A628="","",DATE(YEAR(A628),MONTH(A628),1))</f>
        <v/>
      </c>
    </row>
    <row r="629">
      <c r="A629" s="25" t="n"/>
      <c r="B629" s="26" t="n"/>
      <c r="C629" s="26" t="n"/>
      <c r="D629" s="27" t="n"/>
      <c r="E629" s="26" t="n"/>
      <c r="F629" s="17">
        <f>IF(C629="","",IFERROR(INDEX(Categorias!$B$5:$B$40,MATCH(C629,Categorias!$A$5:$A$40,0)),"Categoria?"))</f>
        <v/>
      </c>
      <c r="G629" s="24">
        <f>IF(A629="","",DATE(YEAR(A629),MONTH(A629),1))</f>
        <v/>
      </c>
    </row>
    <row r="630">
      <c r="A630" s="25" t="n"/>
      <c r="B630" s="26" t="n"/>
      <c r="C630" s="26" t="n"/>
      <c r="D630" s="27" t="n"/>
      <c r="E630" s="26" t="n"/>
      <c r="F630" s="17">
        <f>IF(C630="","",IFERROR(INDEX(Categorias!$B$5:$B$40,MATCH(C630,Categorias!$A$5:$A$40,0)),"Categoria?"))</f>
        <v/>
      </c>
      <c r="G630" s="24">
        <f>IF(A630="","",DATE(YEAR(A630),MONTH(A630),1))</f>
        <v/>
      </c>
    </row>
    <row r="631">
      <c r="A631" s="25" t="n"/>
      <c r="B631" s="26" t="n"/>
      <c r="C631" s="26" t="n"/>
      <c r="D631" s="27" t="n"/>
      <c r="E631" s="26" t="n"/>
      <c r="F631" s="17">
        <f>IF(C631="","",IFERROR(INDEX(Categorias!$B$5:$B$40,MATCH(C631,Categorias!$A$5:$A$40,0)),"Categoria?"))</f>
        <v/>
      </c>
      <c r="G631" s="24">
        <f>IF(A631="","",DATE(YEAR(A631),MONTH(A631),1))</f>
        <v/>
      </c>
    </row>
    <row r="632">
      <c r="A632" s="25" t="n"/>
      <c r="B632" s="26" t="n"/>
      <c r="C632" s="26" t="n"/>
      <c r="D632" s="27" t="n"/>
      <c r="E632" s="26" t="n"/>
      <c r="F632" s="17">
        <f>IF(C632="","",IFERROR(INDEX(Categorias!$B$5:$B$40,MATCH(C632,Categorias!$A$5:$A$40,0)),"Categoria?"))</f>
        <v/>
      </c>
      <c r="G632" s="24">
        <f>IF(A632="","",DATE(YEAR(A632),MONTH(A632),1))</f>
        <v/>
      </c>
    </row>
    <row r="633">
      <c r="A633" s="25" t="n"/>
      <c r="B633" s="26" t="n"/>
      <c r="C633" s="26" t="n"/>
      <c r="D633" s="27" t="n"/>
      <c r="E633" s="26" t="n"/>
      <c r="F633" s="17">
        <f>IF(C633="","",IFERROR(INDEX(Categorias!$B$5:$B$40,MATCH(C633,Categorias!$A$5:$A$40,0)),"Categoria?"))</f>
        <v/>
      </c>
      <c r="G633" s="24">
        <f>IF(A633="","",DATE(YEAR(A633),MONTH(A633),1))</f>
        <v/>
      </c>
    </row>
    <row r="634">
      <c r="A634" s="25" t="n"/>
      <c r="B634" s="26" t="n"/>
      <c r="C634" s="26" t="n"/>
      <c r="D634" s="27" t="n"/>
      <c r="E634" s="26" t="n"/>
      <c r="F634" s="17">
        <f>IF(C634="","",IFERROR(INDEX(Categorias!$B$5:$B$40,MATCH(C634,Categorias!$A$5:$A$40,0)),"Categoria?"))</f>
        <v/>
      </c>
      <c r="G634" s="24">
        <f>IF(A634="","",DATE(YEAR(A634),MONTH(A634),1))</f>
        <v/>
      </c>
    </row>
    <row r="635">
      <c r="A635" s="25" t="n"/>
      <c r="B635" s="26" t="n"/>
      <c r="C635" s="26" t="n"/>
      <c r="D635" s="27" t="n"/>
      <c r="E635" s="26" t="n"/>
      <c r="F635" s="17">
        <f>IF(C635="","",IFERROR(INDEX(Categorias!$B$5:$B$40,MATCH(C635,Categorias!$A$5:$A$40,0)),"Categoria?"))</f>
        <v/>
      </c>
      <c r="G635" s="24">
        <f>IF(A635="","",DATE(YEAR(A635),MONTH(A635),1))</f>
        <v/>
      </c>
    </row>
    <row r="636">
      <c r="A636" s="25" t="n"/>
      <c r="B636" s="26" t="n"/>
      <c r="C636" s="26" t="n"/>
      <c r="D636" s="27" t="n"/>
      <c r="E636" s="26" t="n"/>
      <c r="F636" s="17">
        <f>IF(C636="","",IFERROR(INDEX(Categorias!$B$5:$B$40,MATCH(C636,Categorias!$A$5:$A$40,0)),"Categoria?"))</f>
        <v/>
      </c>
      <c r="G636" s="24">
        <f>IF(A636="","",DATE(YEAR(A636),MONTH(A636),1))</f>
        <v/>
      </c>
    </row>
    <row r="637">
      <c r="A637" s="25" t="n"/>
      <c r="B637" s="26" t="n"/>
      <c r="C637" s="26" t="n"/>
      <c r="D637" s="27" t="n"/>
      <c r="E637" s="26" t="n"/>
      <c r="F637" s="17">
        <f>IF(C637="","",IFERROR(INDEX(Categorias!$B$5:$B$40,MATCH(C637,Categorias!$A$5:$A$40,0)),"Categoria?"))</f>
        <v/>
      </c>
      <c r="G637" s="24">
        <f>IF(A637="","",DATE(YEAR(A637),MONTH(A637),1))</f>
        <v/>
      </c>
    </row>
    <row r="638">
      <c r="A638" s="25" t="n"/>
      <c r="B638" s="26" t="n"/>
      <c r="C638" s="26" t="n"/>
      <c r="D638" s="27" t="n"/>
      <c r="E638" s="26" t="n"/>
      <c r="F638" s="17">
        <f>IF(C638="","",IFERROR(INDEX(Categorias!$B$5:$B$40,MATCH(C638,Categorias!$A$5:$A$40,0)),"Categoria?"))</f>
        <v/>
      </c>
      <c r="G638" s="24">
        <f>IF(A638="","",DATE(YEAR(A638),MONTH(A638),1))</f>
        <v/>
      </c>
    </row>
    <row r="639">
      <c r="A639" s="25" t="n"/>
      <c r="B639" s="26" t="n"/>
      <c r="C639" s="26" t="n"/>
      <c r="D639" s="27" t="n"/>
      <c r="E639" s="26" t="n"/>
      <c r="F639" s="17">
        <f>IF(C639="","",IFERROR(INDEX(Categorias!$B$5:$B$40,MATCH(C639,Categorias!$A$5:$A$40,0)),"Categoria?"))</f>
        <v/>
      </c>
      <c r="G639" s="24">
        <f>IF(A639="","",DATE(YEAR(A639),MONTH(A639),1))</f>
        <v/>
      </c>
    </row>
    <row r="640">
      <c r="A640" s="25" t="n"/>
      <c r="B640" s="26" t="n"/>
      <c r="C640" s="26" t="n"/>
      <c r="D640" s="27" t="n"/>
      <c r="E640" s="26" t="n"/>
      <c r="F640" s="17">
        <f>IF(C640="","",IFERROR(INDEX(Categorias!$B$5:$B$40,MATCH(C640,Categorias!$A$5:$A$40,0)),"Categoria?"))</f>
        <v/>
      </c>
      <c r="G640" s="24">
        <f>IF(A640="","",DATE(YEAR(A640),MONTH(A640),1))</f>
        <v/>
      </c>
    </row>
    <row r="641">
      <c r="A641" s="25" t="n"/>
      <c r="B641" s="26" t="n"/>
      <c r="C641" s="26" t="n"/>
      <c r="D641" s="27" t="n"/>
      <c r="E641" s="26" t="n"/>
      <c r="F641" s="17">
        <f>IF(C641="","",IFERROR(INDEX(Categorias!$B$5:$B$40,MATCH(C641,Categorias!$A$5:$A$40,0)),"Categoria?"))</f>
        <v/>
      </c>
      <c r="G641" s="24">
        <f>IF(A641="","",DATE(YEAR(A641),MONTH(A641),1))</f>
        <v/>
      </c>
    </row>
    <row r="642">
      <c r="A642" s="25" t="n"/>
      <c r="B642" s="26" t="n"/>
      <c r="C642" s="26" t="n"/>
      <c r="D642" s="27" t="n"/>
      <c r="E642" s="26" t="n"/>
      <c r="F642" s="17">
        <f>IF(C642="","",IFERROR(INDEX(Categorias!$B$5:$B$40,MATCH(C642,Categorias!$A$5:$A$40,0)),"Categoria?"))</f>
        <v/>
      </c>
      <c r="G642" s="24">
        <f>IF(A642="","",DATE(YEAR(A642),MONTH(A642),1))</f>
        <v/>
      </c>
    </row>
    <row r="643">
      <c r="A643" s="25" t="n"/>
      <c r="B643" s="26" t="n"/>
      <c r="C643" s="26" t="n"/>
      <c r="D643" s="27" t="n"/>
      <c r="E643" s="26" t="n"/>
      <c r="F643" s="17">
        <f>IF(C643="","",IFERROR(INDEX(Categorias!$B$5:$B$40,MATCH(C643,Categorias!$A$5:$A$40,0)),"Categoria?"))</f>
        <v/>
      </c>
      <c r="G643" s="24">
        <f>IF(A643="","",DATE(YEAR(A643),MONTH(A643),1))</f>
        <v/>
      </c>
    </row>
    <row r="644">
      <c r="A644" s="25" t="n"/>
      <c r="B644" s="26" t="n"/>
      <c r="C644" s="26" t="n"/>
      <c r="D644" s="27" t="n"/>
      <c r="E644" s="26" t="n"/>
      <c r="F644" s="17">
        <f>IF(C644="","",IFERROR(INDEX(Categorias!$B$5:$B$40,MATCH(C644,Categorias!$A$5:$A$40,0)),"Categoria?"))</f>
        <v/>
      </c>
      <c r="G644" s="24">
        <f>IF(A644="","",DATE(YEAR(A644),MONTH(A644),1))</f>
        <v/>
      </c>
    </row>
    <row r="645">
      <c r="A645" s="25" t="n"/>
      <c r="B645" s="26" t="n"/>
      <c r="C645" s="26" t="n"/>
      <c r="D645" s="27" t="n"/>
      <c r="E645" s="26" t="n"/>
      <c r="F645" s="17">
        <f>IF(C645="","",IFERROR(INDEX(Categorias!$B$5:$B$40,MATCH(C645,Categorias!$A$5:$A$40,0)),"Categoria?"))</f>
        <v/>
      </c>
      <c r="G645" s="24">
        <f>IF(A645="","",DATE(YEAR(A645),MONTH(A645),1))</f>
        <v/>
      </c>
    </row>
    <row r="646">
      <c r="A646" s="25" t="n"/>
      <c r="B646" s="26" t="n"/>
      <c r="C646" s="26" t="n"/>
      <c r="D646" s="27" t="n"/>
      <c r="E646" s="26" t="n"/>
      <c r="F646" s="17">
        <f>IF(C646="","",IFERROR(INDEX(Categorias!$B$5:$B$40,MATCH(C646,Categorias!$A$5:$A$40,0)),"Categoria?"))</f>
        <v/>
      </c>
      <c r="G646" s="24">
        <f>IF(A646="","",DATE(YEAR(A646),MONTH(A646),1))</f>
        <v/>
      </c>
    </row>
    <row r="647">
      <c r="A647" s="25" t="n"/>
      <c r="B647" s="26" t="n"/>
      <c r="C647" s="26" t="n"/>
      <c r="D647" s="27" t="n"/>
      <c r="E647" s="26" t="n"/>
      <c r="F647" s="17">
        <f>IF(C647="","",IFERROR(INDEX(Categorias!$B$5:$B$40,MATCH(C647,Categorias!$A$5:$A$40,0)),"Categoria?"))</f>
        <v/>
      </c>
      <c r="G647" s="24">
        <f>IF(A647="","",DATE(YEAR(A647),MONTH(A647),1))</f>
        <v/>
      </c>
    </row>
    <row r="648">
      <c r="A648" s="25" t="n"/>
      <c r="B648" s="26" t="n"/>
      <c r="C648" s="26" t="n"/>
      <c r="D648" s="27" t="n"/>
      <c r="E648" s="26" t="n"/>
      <c r="F648" s="17">
        <f>IF(C648="","",IFERROR(INDEX(Categorias!$B$5:$B$40,MATCH(C648,Categorias!$A$5:$A$40,0)),"Categoria?"))</f>
        <v/>
      </c>
      <c r="G648" s="24">
        <f>IF(A648="","",DATE(YEAR(A648),MONTH(A648),1))</f>
        <v/>
      </c>
    </row>
    <row r="649">
      <c r="A649" s="25" t="n"/>
      <c r="B649" s="26" t="n"/>
      <c r="C649" s="26" t="n"/>
      <c r="D649" s="27" t="n"/>
      <c r="E649" s="26" t="n"/>
      <c r="F649" s="17">
        <f>IF(C649="","",IFERROR(INDEX(Categorias!$B$5:$B$40,MATCH(C649,Categorias!$A$5:$A$40,0)),"Categoria?"))</f>
        <v/>
      </c>
      <c r="G649" s="24">
        <f>IF(A649="","",DATE(YEAR(A649),MONTH(A649),1))</f>
        <v/>
      </c>
    </row>
    <row r="650">
      <c r="A650" s="25" t="n"/>
      <c r="B650" s="26" t="n"/>
      <c r="C650" s="26" t="n"/>
      <c r="D650" s="27" t="n"/>
      <c r="E650" s="26" t="n"/>
      <c r="F650" s="17">
        <f>IF(C650="","",IFERROR(INDEX(Categorias!$B$5:$B$40,MATCH(C650,Categorias!$A$5:$A$40,0)),"Categoria?"))</f>
        <v/>
      </c>
      <c r="G650" s="24">
        <f>IF(A650="","",DATE(YEAR(A650),MONTH(A650),1))</f>
        <v/>
      </c>
    </row>
    <row r="651">
      <c r="A651" s="25" t="n"/>
      <c r="B651" s="26" t="n"/>
      <c r="C651" s="26" t="n"/>
      <c r="D651" s="27" t="n"/>
      <c r="E651" s="26" t="n"/>
      <c r="F651" s="17">
        <f>IF(C651="","",IFERROR(INDEX(Categorias!$B$5:$B$40,MATCH(C651,Categorias!$A$5:$A$40,0)),"Categoria?"))</f>
        <v/>
      </c>
      <c r="G651" s="24">
        <f>IF(A651="","",DATE(YEAR(A651),MONTH(A651),1))</f>
        <v/>
      </c>
    </row>
    <row r="652">
      <c r="A652" s="25" t="n"/>
      <c r="B652" s="26" t="n"/>
      <c r="C652" s="26" t="n"/>
      <c r="D652" s="27" t="n"/>
      <c r="E652" s="26" t="n"/>
      <c r="F652" s="17">
        <f>IF(C652="","",IFERROR(INDEX(Categorias!$B$5:$B$40,MATCH(C652,Categorias!$A$5:$A$40,0)),"Categoria?"))</f>
        <v/>
      </c>
      <c r="G652" s="24">
        <f>IF(A652="","",DATE(YEAR(A652),MONTH(A652),1))</f>
        <v/>
      </c>
    </row>
    <row r="653">
      <c r="A653" s="25" t="n"/>
      <c r="B653" s="26" t="n"/>
      <c r="C653" s="26" t="n"/>
      <c r="D653" s="27" t="n"/>
      <c r="E653" s="26" t="n"/>
      <c r="F653" s="17">
        <f>IF(C653="","",IFERROR(INDEX(Categorias!$B$5:$B$40,MATCH(C653,Categorias!$A$5:$A$40,0)),"Categoria?"))</f>
        <v/>
      </c>
      <c r="G653" s="24">
        <f>IF(A653="","",DATE(YEAR(A653),MONTH(A653),1))</f>
        <v/>
      </c>
    </row>
    <row r="654">
      <c r="A654" s="25" t="n"/>
      <c r="B654" s="26" t="n"/>
      <c r="C654" s="26" t="n"/>
      <c r="D654" s="27" t="n"/>
      <c r="E654" s="26" t="n"/>
      <c r="F654" s="17">
        <f>IF(C654="","",IFERROR(INDEX(Categorias!$B$5:$B$40,MATCH(C654,Categorias!$A$5:$A$40,0)),"Categoria?"))</f>
        <v/>
      </c>
      <c r="G654" s="24">
        <f>IF(A654="","",DATE(YEAR(A654),MONTH(A654),1))</f>
        <v/>
      </c>
    </row>
    <row r="655">
      <c r="A655" s="25" t="n"/>
      <c r="B655" s="26" t="n"/>
      <c r="C655" s="26" t="n"/>
      <c r="D655" s="27" t="n"/>
      <c r="E655" s="26" t="n"/>
      <c r="F655" s="17">
        <f>IF(C655="","",IFERROR(INDEX(Categorias!$B$5:$B$40,MATCH(C655,Categorias!$A$5:$A$40,0)),"Categoria?"))</f>
        <v/>
      </c>
      <c r="G655" s="24">
        <f>IF(A655="","",DATE(YEAR(A655),MONTH(A655),1))</f>
        <v/>
      </c>
    </row>
    <row r="656">
      <c r="A656" s="25" t="n"/>
      <c r="B656" s="26" t="n"/>
      <c r="C656" s="26" t="n"/>
      <c r="D656" s="27" t="n"/>
      <c r="E656" s="26" t="n"/>
      <c r="F656" s="17">
        <f>IF(C656="","",IFERROR(INDEX(Categorias!$B$5:$B$40,MATCH(C656,Categorias!$A$5:$A$40,0)),"Categoria?"))</f>
        <v/>
      </c>
      <c r="G656" s="24">
        <f>IF(A656="","",DATE(YEAR(A656),MONTH(A656),1))</f>
        <v/>
      </c>
    </row>
    <row r="657">
      <c r="A657" s="25" t="n"/>
      <c r="B657" s="26" t="n"/>
      <c r="C657" s="26" t="n"/>
      <c r="D657" s="27" t="n"/>
      <c r="E657" s="26" t="n"/>
      <c r="F657" s="17">
        <f>IF(C657="","",IFERROR(INDEX(Categorias!$B$5:$B$40,MATCH(C657,Categorias!$A$5:$A$40,0)),"Categoria?"))</f>
        <v/>
      </c>
      <c r="G657" s="24">
        <f>IF(A657="","",DATE(YEAR(A657),MONTH(A657),1))</f>
        <v/>
      </c>
    </row>
    <row r="658">
      <c r="A658" s="25" t="n"/>
      <c r="B658" s="26" t="n"/>
      <c r="C658" s="26" t="n"/>
      <c r="D658" s="27" t="n"/>
      <c r="E658" s="26" t="n"/>
      <c r="F658" s="17">
        <f>IF(C658="","",IFERROR(INDEX(Categorias!$B$5:$B$40,MATCH(C658,Categorias!$A$5:$A$40,0)),"Categoria?"))</f>
        <v/>
      </c>
      <c r="G658" s="24">
        <f>IF(A658="","",DATE(YEAR(A658),MONTH(A658),1))</f>
        <v/>
      </c>
    </row>
    <row r="659">
      <c r="A659" s="25" t="n"/>
      <c r="B659" s="26" t="n"/>
      <c r="C659" s="26" t="n"/>
      <c r="D659" s="27" t="n"/>
      <c r="E659" s="26" t="n"/>
      <c r="F659" s="17">
        <f>IF(C659="","",IFERROR(INDEX(Categorias!$B$5:$B$40,MATCH(C659,Categorias!$A$5:$A$40,0)),"Categoria?"))</f>
        <v/>
      </c>
      <c r="G659" s="24">
        <f>IF(A659="","",DATE(YEAR(A659),MONTH(A659),1))</f>
        <v/>
      </c>
    </row>
    <row r="660">
      <c r="A660" s="25" t="n"/>
      <c r="B660" s="26" t="n"/>
      <c r="C660" s="26" t="n"/>
      <c r="D660" s="27" t="n"/>
      <c r="E660" s="26" t="n"/>
      <c r="F660" s="17">
        <f>IF(C660="","",IFERROR(INDEX(Categorias!$B$5:$B$40,MATCH(C660,Categorias!$A$5:$A$40,0)),"Categoria?"))</f>
        <v/>
      </c>
      <c r="G660" s="24">
        <f>IF(A660="","",DATE(YEAR(A660),MONTH(A660),1))</f>
        <v/>
      </c>
    </row>
    <row r="661">
      <c r="A661" s="25" t="n"/>
      <c r="B661" s="26" t="n"/>
      <c r="C661" s="26" t="n"/>
      <c r="D661" s="27" t="n"/>
      <c r="E661" s="26" t="n"/>
      <c r="F661" s="17">
        <f>IF(C661="","",IFERROR(INDEX(Categorias!$B$5:$B$40,MATCH(C661,Categorias!$A$5:$A$40,0)),"Categoria?"))</f>
        <v/>
      </c>
      <c r="G661" s="24">
        <f>IF(A661="","",DATE(YEAR(A661),MONTH(A661),1))</f>
        <v/>
      </c>
    </row>
    <row r="662">
      <c r="A662" s="25" t="n"/>
      <c r="B662" s="26" t="n"/>
      <c r="C662" s="26" t="n"/>
      <c r="D662" s="27" t="n"/>
      <c r="E662" s="26" t="n"/>
      <c r="F662" s="17">
        <f>IF(C662="","",IFERROR(INDEX(Categorias!$B$5:$B$40,MATCH(C662,Categorias!$A$5:$A$40,0)),"Categoria?"))</f>
        <v/>
      </c>
      <c r="G662" s="24">
        <f>IF(A662="","",DATE(YEAR(A662),MONTH(A662),1))</f>
        <v/>
      </c>
    </row>
    <row r="663">
      <c r="A663" s="25" t="n"/>
      <c r="B663" s="26" t="n"/>
      <c r="C663" s="26" t="n"/>
      <c r="D663" s="27" t="n"/>
      <c r="E663" s="26" t="n"/>
      <c r="F663" s="17">
        <f>IF(C663="","",IFERROR(INDEX(Categorias!$B$5:$B$40,MATCH(C663,Categorias!$A$5:$A$40,0)),"Categoria?"))</f>
        <v/>
      </c>
      <c r="G663" s="24">
        <f>IF(A663="","",DATE(YEAR(A663),MONTH(A663),1))</f>
        <v/>
      </c>
    </row>
    <row r="664">
      <c r="A664" s="25" t="n"/>
      <c r="B664" s="26" t="n"/>
      <c r="C664" s="26" t="n"/>
      <c r="D664" s="27" t="n"/>
      <c r="E664" s="26" t="n"/>
      <c r="F664" s="17">
        <f>IF(C664="","",IFERROR(INDEX(Categorias!$B$5:$B$40,MATCH(C664,Categorias!$A$5:$A$40,0)),"Categoria?"))</f>
        <v/>
      </c>
      <c r="G664" s="24">
        <f>IF(A664="","",DATE(YEAR(A664),MONTH(A664),1))</f>
        <v/>
      </c>
    </row>
    <row r="665">
      <c r="A665" s="25" t="n"/>
      <c r="B665" s="26" t="n"/>
      <c r="C665" s="26" t="n"/>
      <c r="D665" s="27" t="n"/>
      <c r="E665" s="26" t="n"/>
      <c r="F665" s="17">
        <f>IF(C665="","",IFERROR(INDEX(Categorias!$B$5:$B$40,MATCH(C665,Categorias!$A$5:$A$40,0)),"Categoria?"))</f>
        <v/>
      </c>
      <c r="G665" s="24">
        <f>IF(A665="","",DATE(YEAR(A665),MONTH(A665),1))</f>
        <v/>
      </c>
    </row>
    <row r="666">
      <c r="A666" s="25" t="n"/>
      <c r="B666" s="26" t="n"/>
      <c r="C666" s="26" t="n"/>
      <c r="D666" s="27" t="n"/>
      <c r="E666" s="26" t="n"/>
      <c r="F666" s="17">
        <f>IF(C666="","",IFERROR(INDEX(Categorias!$B$5:$B$40,MATCH(C666,Categorias!$A$5:$A$40,0)),"Categoria?"))</f>
        <v/>
      </c>
      <c r="G666" s="24">
        <f>IF(A666="","",DATE(YEAR(A666),MONTH(A666),1))</f>
        <v/>
      </c>
    </row>
    <row r="667">
      <c r="A667" s="25" t="n"/>
      <c r="B667" s="26" t="n"/>
      <c r="C667" s="26" t="n"/>
      <c r="D667" s="27" t="n"/>
      <c r="E667" s="26" t="n"/>
      <c r="F667" s="17">
        <f>IF(C667="","",IFERROR(INDEX(Categorias!$B$5:$B$40,MATCH(C667,Categorias!$A$5:$A$40,0)),"Categoria?"))</f>
        <v/>
      </c>
      <c r="G667" s="24">
        <f>IF(A667="","",DATE(YEAR(A667),MONTH(A667),1))</f>
        <v/>
      </c>
    </row>
    <row r="668">
      <c r="A668" s="25" t="n"/>
      <c r="B668" s="26" t="n"/>
      <c r="C668" s="26" t="n"/>
      <c r="D668" s="27" t="n"/>
      <c r="E668" s="26" t="n"/>
      <c r="F668" s="17">
        <f>IF(C668="","",IFERROR(INDEX(Categorias!$B$5:$B$40,MATCH(C668,Categorias!$A$5:$A$40,0)),"Categoria?"))</f>
        <v/>
      </c>
      <c r="G668" s="24">
        <f>IF(A668="","",DATE(YEAR(A668),MONTH(A668),1))</f>
        <v/>
      </c>
    </row>
    <row r="669">
      <c r="A669" s="25" t="n"/>
      <c r="B669" s="26" t="n"/>
      <c r="C669" s="26" t="n"/>
      <c r="D669" s="27" t="n"/>
      <c r="E669" s="26" t="n"/>
      <c r="F669" s="17">
        <f>IF(C669="","",IFERROR(INDEX(Categorias!$B$5:$B$40,MATCH(C669,Categorias!$A$5:$A$40,0)),"Categoria?"))</f>
        <v/>
      </c>
      <c r="G669" s="24">
        <f>IF(A669="","",DATE(YEAR(A669),MONTH(A669),1))</f>
        <v/>
      </c>
    </row>
    <row r="670">
      <c r="A670" s="25" t="n"/>
      <c r="B670" s="26" t="n"/>
      <c r="C670" s="26" t="n"/>
      <c r="D670" s="27" t="n"/>
      <c r="E670" s="26" t="n"/>
      <c r="F670" s="17">
        <f>IF(C670="","",IFERROR(INDEX(Categorias!$B$5:$B$40,MATCH(C670,Categorias!$A$5:$A$40,0)),"Categoria?"))</f>
        <v/>
      </c>
      <c r="G670" s="24">
        <f>IF(A670="","",DATE(YEAR(A670),MONTH(A670),1))</f>
        <v/>
      </c>
    </row>
    <row r="671">
      <c r="A671" s="25" t="n"/>
      <c r="B671" s="26" t="n"/>
      <c r="C671" s="26" t="n"/>
      <c r="D671" s="27" t="n"/>
      <c r="E671" s="26" t="n"/>
      <c r="F671" s="17">
        <f>IF(C671="","",IFERROR(INDEX(Categorias!$B$5:$B$40,MATCH(C671,Categorias!$A$5:$A$40,0)),"Categoria?"))</f>
        <v/>
      </c>
      <c r="G671" s="24">
        <f>IF(A671="","",DATE(YEAR(A671),MONTH(A671),1))</f>
        <v/>
      </c>
    </row>
    <row r="672">
      <c r="A672" s="25" t="n"/>
      <c r="B672" s="26" t="n"/>
      <c r="C672" s="26" t="n"/>
      <c r="D672" s="27" t="n"/>
      <c r="E672" s="26" t="n"/>
      <c r="F672" s="17">
        <f>IF(C672="","",IFERROR(INDEX(Categorias!$B$5:$B$40,MATCH(C672,Categorias!$A$5:$A$40,0)),"Categoria?"))</f>
        <v/>
      </c>
      <c r="G672" s="24">
        <f>IF(A672="","",DATE(YEAR(A672),MONTH(A672),1))</f>
        <v/>
      </c>
    </row>
    <row r="673">
      <c r="A673" s="25" t="n"/>
      <c r="B673" s="26" t="n"/>
      <c r="C673" s="26" t="n"/>
      <c r="D673" s="27" t="n"/>
      <c r="E673" s="26" t="n"/>
      <c r="F673" s="17">
        <f>IF(C673="","",IFERROR(INDEX(Categorias!$B$5:$B$40,MATCH(C673,Categorias!$A$5:$A$40,0)),"Categoria?"))</f>
        <v/>
      </c>
      <c r="G673" s="24">
        <f>IF(A673="","",DATE(YEAR(A673),MONTH(A673),1))</f>
        <v/>
      </c>
    </row>
    <row r="674">
      <c r="A674" s="25" t="n"/>
      <c r="B674" s="26" t="n"/>
      <c r="C674" s="26" t="n"/>
      <c r="D674" s="27" t="n"/>
      <c r="E674" s="26" t="n"/>
      <c r="F674" s="17">
        <f>IF(C674="","",IFERROR(INDEX(Categorias!$B$5:$B$40,MATCH(C674,Categorias!$A$5:$A$40,0)),"Categoria?"))</f>
        <v/>
      </c>
      <c r="G674" s="24">
        <f>IF(A674="","",DATE(YEAR(A674),MONTH(A674),1))</f>
        <v/>
      </c>
    </row>
    <row r="675">
      <c r="A675" s="25" t="n"/>
      <c r="B675" s="26" t="n"/>
      <c r="C675" s="26" t="n"/>
      <c r="D675" s="27" t="n"/>
      <c r="E675" s="26" t="n"/>
      <c r="F675" s="17">
        <f>IF(C675="","",IFERROR(INDEX(Categorias!$B$5:$B$40,MATCH(C675,Categorias!$A$5:$A$40,0)),"Categoria?"))</f>
        <v/>
      </c>
      <c r="G675" s="24">
        <f>IF(A675="","",DATE(YEAR(A675),MONTH(A675),1))</f>
        <v/>
      </c>
    </row>
    <row r="676">
      <c r="A676" s="25" t="n"/>
      <c r="B676" s="26" t="n"/>
      <c r="C676" s="26" t="n"/>
      <c r="D676" s="27" t="n"/>
      <c r="E676" s="26" t="n"/>
      <c r="F676" s="17">
        <f>IF(C676="","",IFERROR(INDEX(Categorias!$B$5:$B$40,MATCH(C676,Categorias!$A$5:$A$40,0)),"Categoria?"))</f>
        <v/>
      </c>
      <c r="G676" s="24">
        <f>IF(A676="","",DATE(YEAR(A676),MONTH(A676),1))</f>
        <v/>
      </c>
    </row>
    <row r="677">
      <c r="A677" s="25" t="n"/>
      <c r="B677" s="26" t="n"/>
      <c r="C677" s="26" t="n"/>
      <c r="D677" s="27" t="n"/>
      <c r="E677" s="26" t="n"/>
      <c r="F677" s="17">
        <f>IF(C677="","",IFERROR(INDEX(Categorias!$B$5:$B$40,MATCH(C677,Categorias!$A$5:$A$40,0)),"Categoria?"))</f>
        <v/>
      </c>
      <c r="G677" s="24">
        <f>IF(A677="","",DATE(YEAR(A677),MONTH(A677),1))</f>
        <v/>
      </c>
    </row>
    <row r="678">
      <c r="A678" s="25" t="n"/>
      <c r="B678" s="26" t="n"/>
      <c r="C678" s="26" t="n"/>
      <c r="D678" s="27" t="n"/>
      <c r="E678" s="26" t="n"/>
      <c r="F678" s="17">
        <f>IF(C678="","",IFERROR(INDEX(Categorias!$B$5:$B$40,MATCH(C678,Categorias!$A$5:$A$40,0)),"Categoria?"))</f>
        <v/>
      </c>
      <c r="G678" s="24">
        <f>IF(A678="","",DATE(YEAR(A678),MONTH(A678),1))</f>
        <v/>
      </c>
    </row>
    <row r="679">
      <c r="A679" s="25" t="n"/>
      <c r="B679" s="26" t="n"/>
      <c r="C679" s="26" t="n"/>
      <c r="D679" s="27" t="n"/>
      <c r="E679" s="26" t="n"/>
      <c r="F679" s="17">
        <f>IF(C679="","",IFERROR(INDEX(Categorias!$B$5:$B$40,MATCH(C679,Categorias!$A$5:$A$40,0)),"Categoria?"))</f>
        <v/>
      </c>
      <c r="G679" s="24">
        <f>IF(A679="","",DATE(YEAR(A679),MONTH(A679),1))</f>
        <v/>
      </c>
    </row>
    <row r="680">
      <c r="A680" s="25" t="n"/>
      <c r="B680" s="26" t="n"/>
      <c r="C680" s="26" t="n"/>
      <c r="D680" s="27" t="n"/>
      <c r="E680" s="26" t="n"/>
      <c r="F680" s="17">
        <f>IF(C680="","",IFERROR(INDEX(Categorias!$B$5:$B$40,MATCH(C680,Categorias!$A$5:$A$40,0)),"Categoria?"))</f>
        <v/>
      </c>
      <c r="G680" s="24">
        <f>IF(A680="","",DATE(YEAR(A680),MONTH(A680),1))</f>
        <v/>
      </c>
    </row>
    <row r="681">
      <c r="A681" s="25" t="n"/>
      <c r="B681" s="26" t="n"/>
      <c r="C681" s="26" t="n"/>
      <c r="D681" s="27" t="n"/>
      <c r="E681" s="26" t="n"/>
      <c r="F681" s="17">
        <f>IF(C681="","",IFERROR(INDEX(Categorias!$B$5:$B$40,MATCH(C681,Categorias!$A$5:$A$40,0)),"Categoria?"))</f>
        <v/>
      </c>
      <c r="G681" s="24">
        <f>IF(A681="","",DATE(YEAR(A681),MONTH(A681),1))</f>
        <v/>
      </c>
    </row>
    <row r="682">
      <c r="A682" s="25" t="n"/>
      <c r="B682" s="26" t="n"/>
      <c r="C682" s="26" t="n"/>
      <c r="D682" s="27" t="n"/>
      <c r="E682" s="26" t="n"/>
      <c r="F682" s="17">
        <f>IF(C682="","",IFERROR(INDEX(Categorias!$B$5:$B$40,MATCH(C682,Categorias!$A$5:$A$40,0)),"Categoria?"))</f>
        <v/>
      </c>
      <c r="G682" s="24">
        <f>IF(A682="","",DATE(YEAR(A682),MONTH(A682),1))</f>
        <v/>
      </c>
    </row>
    <row r="683">
      <c r="A683" s="25" t="n"/>
      <c r="B683" s="26" t="n"/>
      <c r="C683" s="26" t="n"/>
      <c r="D683" s="27" t="n"/>
      <c r="E683" s="26" t="n"/>
      <c r="F683" s="17">
        <f>IF(C683="","",IFERROR(INDEX(Categorias!$B$5:$B$40,MATCH(C683,Categorias!$A$5:$A$40,0)),"Categoria?"))</f>
        <v/>
      </c>
      <c r="G683" s="24">
        <f>IF(A683="","",DATE(YEAR(A683),MONTH(A683),1))</f>
        <v/>
      </c>
    </row>
    <row r="684">
      <c r="A684" s="25" t="n"/>
      <c r="B684" s="26" t="n"/>
      <c r="C684" s="26" t="n"/>
      <c r="D684" s="27" t="n"/>
      <c r="E684" s="26" t="n"/>
      <c r="F684" s="17">
        <f>IF(C684="","",IFERROR(INDEX(Categorias!$B$5:$B$40,MATCH(C684,Categorias!$A$5:$A$40,0)),"Categoria?"))</f>
        <v/>
      </c>
      <c r="G684" s="24">
        <f>IF(A684="","",DATE(YEAR(A684),MONTH(A684),1))</f>
        <v/>
      </c>
    </row>
    <row r="685">
      <c r="A685" s="25" t="n"/>
      <c r="B685" s="26" t="n"/>
      <c r="C685" s="26" t="n"/>
      <c r="D685" s="27" t="n"/>
      <c r="E685" s="26" t="n"/>
      <c r="F685" s="17">
        <f>IF(C685="","",IFERROR(INDEX(Categorias!$B$5:$B$40,MATCH(C685,Categorias!$A$5:$A$40,0)),"Categoria?"))</f>
        <v/>
      </c>
      <c r="G685" s="24">
        <f>IF(A685="","",DATE(YEAR(A685),MONTH(A685),1))</f>
        <v/>
      </c>
    </row>
    <row r="686">
      <c r="A686" s="25" t="n"/>
      <c r="B686" s="26" t="n"/>
      <c r="C686" s="26" t="n"/>
      <c r="D686" s="27" t="n"/>
      <c r="E686" s="26" t="n"/>
      <c r="F686" s="17">
        <f>IF(C686="","",IFERROR(INDEX(Categorias!$B$5:$B$40,MATCH(C686,Categorias!$A$5:$A$40,0)),"Categoria?"))</f>
        <v/>
      </c>
      <c r="G686" s="24">
        <f>IF(A686="","",DATE(YEAR(A686),MONTH(A686),1))</f>
        <v/>
      </c>
    </row>
    <row r="687">
      <c r="A687" s="25" t="n"/>
      <c r="B687" s="26" t="n"/>
      <c r="C687" s="26" t="n"/>
      <c r="D687" s="27" t="n"/>
      <c r="E687" s="26" t="n"/>
      <c r="F687" s="17">
        <f>IF(C687="","",IFERROR(INDEX(Categorias!$B$5:$B$40,MATCH(C687,Categorias!$A$5:$A$40,0)),"Categoria?"))</f>
        <v/>
      </c>
      <c r="G687" s="24">
        <f>IF(A687="","",DATE(YEAR(A687),MONTH(A687),1))</f>
        <v/>
      </c>
    </row>
    <row r="688">
      <c r="A688" s="25" t="n"/>
      <c r="B688" s="26" t="n"/>
      <c r="C688" s="26" t="n"/>
      <c r="D688" s="27" t="n"/>
      <c r="E688" s="26" t="n"/>
      <c r="F688" s="17">
        <f>IF(C688="","",IFERROR(INDEX(Categorias!$B$5:$B$40,MATCH(C688,Categorias!$A$5:$A$40,0)),"Categoria?"))</f>
        <v/>
      </c>
      <c r="G688" s="24">
        <f>IF(A688="","",DATE(YEAR(A688),MONTH(A688),1))</f>
        <v/>
      </c>
    </row>
    <row r="689">
      <c r="A689" s="25" t="n"/>
      <c r="B689" s="26" t="n"/>
      <c r="C689" s="26" t="n"/>
      <c r="D689" s="27" t="n"/>
      <c r="E689" s="26" t="n"/>
      <c r="F689" s="17">
        <f>IF(C689="","",IFERROR(INDEX(Categorias!$B$5:$B$40,MATCH(C689,Categorias!$A$5:$A$40,0)),"Categoria?"))</f>
        <v/>
      </c>
      <c r="G689" s="24">
        <f>IF(A689="","",DATE(YEAR(A689),MONTH(A689),1))</f>
        <v/>
      </c>
    </row>
    <row r="690">
      <c r="A690" s="25" t="n"/>
      <c r="B690" s="26" t="n"/>
      <c r="C690" s="26" t="n"/>
      <c r="D690" s="27" t="n"/>
      <c r="E690" s="26" t="n"/>
      <c r="F690" s="17">
        <f>IF(C690="","",IFERROR(INDEX(Categorias!$B$5:$B$40,MATCH(C690,Categorias!$A$5:$A$40,0)),"Categoria?"))</f>
        <v/>
      </c>
      <c r="G690" s="24">
        <f>IF(A690="","",DATE(YEAR(A690),MONTH(A690),1))</f>
        <v/>
      </c>
    </row>
    <row r="691">
      <c r="A691" s="25" t="n"/>
      <c r="B691" s="26" t="n"/>
      <c r="C691" s="26" t="n"/>
      <c r="D691" s="27" t="n"/>
      <c r="E691" s="26" t="n"/>
      <c r="F691" s="17">
        <f>IF(C691="","",IFERROR(INDEX(Categorias!$B$5:$B$40,MATCH(C691,Categorias!$A$5:$A$40,0)),"Categoria?"))</f>
        <v/>
      </c>
      <c r="G691" s="24">
        <f>IF(A691="","",DATE(YEAR(A691),MONTH(A691),1))</f>
        <v/>
      </c>
    </row>
    <row r="692">
      <c r="A692" s="25" t="n"/>
      <c r="B692" s="26" t="n"/>
      <c r="C692" s="26" t="n"/>
      <c r="D692" s="27" t="n"/>
      <c r="E692" s="26" t="n"/>
      <c r="F692" s="17">
        <f>IF(C692="","",IFERROR(INDEX(Categorias!$B$5:$B$40,MATCH(C692,Categorias!$A$5:$A$40,0)),"Categoria?"))</f>
        <v/>
      </c>
      <c r="G692" s="24">
        <f>IF(A692="","",DATE(YEAR(A692),MONTH(A692),1))</f>
        <v/>
      </c>
    </row>
    <row r="693">
      <c r="A693" s="25" t="n"/>
      <c r="B693" s="26" t="n"/>
      <c r="C693" s="26" t="n"/>
      <c r="D693" s="27" t="n"/>
      <c r="E693" s="26" t="n"/>
      <c r="F693" s="17">
        <f>IF(C693="","",IFERROR(INDEX(Categorias!$B$5:$B$40,MATCH(C693,Categorias!$A$5:$A$40,0)),"Categoria?"))</f>
        <v/>
      </c>
      <c r="G693" s="24">
        <f>IF(A693="","",DATE(YEAR(A693),MONTH(A693),1))</f>
        <v/>
      </c>
    </row>
    <row r="694">
      <c r="A694" s="25" t="n"/>
      <c r="B694" s="26" t="n"/>
      <c r="C694" s="26" t="n"/>
      <c r="D694" s="27" t="n"/>
      <c r="E694" s="26" t="n"/>
      <c r="F694" s="17">
        <f>IF(C694="","",IFERROR(INDEX(Categorias!$B$5:$B$40,MATCH(C694,Categorias!$A$5:$A$40,0)),"Categoria?"))</f>
        <v/>
      </c>
      <c r="G694" s="24">
        <f>IF(A694="","",DATE(YEAR(A694),MONTH(A694),1))</f>
        <v/>
      </c>
    </row>
    <row r="695">
      <c r="A695" s="25" t="n"/>
      <c r="B695" s="26" t="n"/>
      <c r="C695" s="26" t="n"/>
      <c r="D695" s="27" t="n"/>
      <c r="E695" s="26" t="n"/>
      <c r="F695" s="17">
        <f>IF(C695="","",IFERROR(INDEX(Categorias!$B$5:$B$40,MATCH(C695,Categorias!$A$5:$A$40,0)),"Categoria?"))</f>
        <v/>
      </c>
      <c r="G695" s="24">
        <f>IF(A695="","",DATE(YEAR(A695),MONTH(A695),1))</f>
        <v/>
      </c>
    </row>
    <row r="696">
      <c r="A696" s="25" t="n"/>
      <c r="B696" s="26" t="n"/>
      <c r="C696" s="26" t="n"/>
      <c r="D696" s="27" t="n"/>
      <c r="E696" s="26" t="n"/>
      <c r="F696" s="17">
        <f>IF(C696="","",IFERROR(INDEX(Categorias!$B$5:$B$40,MATCH(C696,Categorias!$A$5:$A$40,0)),"Categoria?"))</f>
        <v/>
      </c>
      <c r="G696" s="24">
        <f>IF(A696="","",DATE(YEAR(A696),MONTH(A696),1))</f>
        <v/>
      </c>
    </row>
    <row r="697">
      <c r="A697" s="25" t="n"/>
      <c r="B697" s="26" t="n"/>
      <c r="C697" s="26" t="n"/>
      <c r="D697" s="27" t="n"/>
      <c r="E697" s="26" t="n"/>
      <c r="F697" s="17">
        <f>IF(C697="","",IFERROR(INDEX(Categorias!$B$5:$B$40,MATCH(C697,Categorias!$A$5:$A$40,0)),"Categoria?"))</f>
        <v/>
      </c>
      <c r="G697" s="24">
        <f>IF(A697="","",DATE(YEAR(A697),MONTH(A697),1))</f>
        <v/>
      </c>
    </row>
    <row r="698">
      <c r="A698" s="25" t="n"/>
      <c r="B698" s="26" t="n"/>
      <c r="C698" s="26" t="n"/>
      <c r="D698" s="27" t="n"/>
      <c r="E698" s="26" t="n"/>
      <c r="F698" s="17">
        <f>IF(C698="","",IFERROR(INDEX(Categorias!$B$5:$B$40,MATCH(C698,Categorias!$A$5:$A$40,0)),"Categoria?"))</f>
        <v/>
      </c>
      <c r="G698" s="24">
        <f>IF(A698="","",DATE(YEAR(A698),MONTH(A698),1))</f>
        <v/>
      </c>
    </row>
    <row r="699">
      <c r="A699" s="25" t="n"/>
      <c r="B699" s="26" t="n"/>
      <c r="C699" s="26" t="n"/>
      <c r="D699" s="27" t="n"/>
      <c r="E699" s="26" t="n"/>
      <c r="F699" s="17">
        <f>IF(C699="","",IFERROR(INDEX(Categorias!$B$5:$B$40,MATCH(C699,Categorias!$A$5:$A$40,0)),"Categoria?"))</f>
        <v/>
      </c>
      <c r="G699" s="24">
        <f>IF(A699="","",DATE(YEAR(A699),MONTH(A699),1))</f>
        <v/>
      </c>
    </row>
    <row r="700">
      <c r="A700" s="25" t="n"/>
      <c r="B700" s="26" t="n"/>
      <c r="C700" s="26" t="n"/>
      <c r="D700" s="27" t="n"/>
      <c r="E700" s="26" t="n"/>
      <c r="F700" s="17">
        <f>IF(C700="","",IFERROR(INDEX(Categorias!$B$5:$B$40,MATCH(C700,Categorias!$A$5:$A$40,0)),"Categoria?"))</f>
        <v/>
      </c>
      <c r="G700" s="24">
        <f>IF(A700="","",DATE(YEAR(A700),MONTH(A700),1))</f>
        <v/>
      </c>
    </row>
    <row r="701">
      <c r="A701" s="25" t="n"/>
      <c r="B701" s="26" t="n"/>
      <c r="C701" s="26" t="n"/>
      <c r="D701" s="27" t="n"/>
      <c r="E701" s="26" t="n"/>
      <c r="F701" s="17">
        <f>IF(C701="","",IFERROR(INDEX(Categorias!$B$5:$B$40,MATCH(C701,Categorias!$A$5:$A$40,0)),"Categoria?"))</f>
        <v/>
      </c>
      <c r="G701" s="24">
        <f>IF(A701="","",DATE(YEAR(A701),MONTH(A701),1))</f>
        <v/>
      </c>
    </row>
    <row r="702">
      <c r="A702" s="25" t="n"/>
      <c r="B702" s="26" t="n"/>
      <c r="C702" s="26" t="n"/>
      <c r="D702" s="27" t="n"/>
      <c r="E702" s="26" t="n"/>
      <c r="F702" s="17">
        <f>IF(C702="","",IFERROR(INDEX(Categorias!$B$5:$B$40,MATCH(C702,Categorias!$A$5:$A$40,0)),"Categoria?"))</f>
        <v/>
      </c>
      <c r="G702" s="24">
        <f>IF(A702="","",DATE(YEAR(A702),MONTH(A702),1))</f>
        <v/>
      </c>
    </row>
    <row r="703">
      <c r="A703" s="25" t="n"/>
      <c r="B703" s="26" t="n"/>
      <c r="C703" s="26" t="n"/>
      <c r="D703" s="27" t="n"/>
      <c r="E703" s="26" t="n"/>
      <c r="F703" s="17">
        <f>IF(C703="","",IFERROR(INDEX(Categorias!$B$5:$B$40,MATCH(C703,Categorias!$A$5:$A$40,0)),"Categoria?"))</f>
        <v/>
      </c>
      <c r="G703" s="24">
        <f>IF(A703="","",DATE(YEAR(A703),MONTH(A703),1))</f>
        <v/>
      </c>
    </row>
    <row r="704">
      <c r="A704" s="25" t="n"/>
      <c r="B704" s="26" t="n"/>
      <c r="C704" s="26" t="n"/>
      <c r="D704" s="27" t="n"/>
      <c r="E704" s="26" t="n"/>
      <c r="F704" s="17">
        <f>IF(C704="","",IFERROR(INDEX(Categorias!$B$5:$B$40,MATCH(C704,Categorias!$A$5:$A$40,0)),"Categoria?"))</f>
        <v/>
      </c>
      <c r="G704" s="24">
        <f>IF(A704="","",DATE(YEAR(A704),MONTH(A704),1))</f>
        <v/>
      </c>
    </row>
    <row r="705">
      <c r="A705" s="25" t="n"/>
      <c r="B705" s="26" t="n"/>
      <c r="C705" s="26" t="n"/>
      <c r="D705" s="27" t="n"/>
      <c r="E705" s="26" t="n"/>
      <c r="F705" s="17">
        <f>IF(C705="","",IFERROR(INDEX(Categorias!$B$5:$B$40,MATCH(C705,Categorias!$A$5:$A$40,0)),"Categoria?"))</f>
        <v/>
      </c>
      <c r="G705" s="24">
        <f>IF(A705="","",DATE(YEAR(A705),MONTH(A705),1))</f>
        <v/>
      </c>
    </row>
    <row r="706">
      <c r="A706" s="25" t="n"/>
      <c r="B706" s="26" t="n"/>
      <c r="C706" s="26" t="n"/>
      <c r="D706" s="27" t="n"/>
      <c r="E706" s="26" t="n"/>
      <c r="F706" s="17">
        <f>IF(C706="","",IFERROR(INDEX(Categorias!$B$5:$B$40,MATCH(C706,Categorias!$A$5:$A$40,0)),"Categoria?"))</f>
        <v/>
      </c>
      <c r="G706" s="24">
        <f>IF(A706="","",DATE(YEAR(A706),MONTH(A706),1))</f>
        <v/>
      </c>
    </row>
    <row r="707">
      <c r="A707" s="25" t="n"/>
      <c r="B707" s="26" t="n"/>
      <c r="C707" s="26" t="n"/>
      <c r="D707" s="27" t="n"/>
      <c r="E707" s="26" t="n"/>
      <c r="F707" s="17">
        <f>IF(C707="","",IFERROR(INDEX(Categorias!$B$5:$B$40,MATCH(C707,Categorias!$A$5:$A$40,0)),"Categoria?"))</f>
        <v/>
      </c>
      <c r="G707" s="24">
        <f>IF(A707="","",DATE(YEAR(A707),MONTH(A707),1))</f>
        <v/>
      </c>
    </row>
    <row r="708">
      <c r="A708" s="25" t="n"/>
      <c r="B708" s="26" t="n"/>
      <c r="C708" s="26" t="n"/>
      <c r="D708" s="27" t="n"/>
      <c r="E708" s="26" t="n"/>
      <c r="F708" s="17">
        <f>IF(C708="","",IFERROR(INDEX(Categorias!$B$5:$B$40,MATCH(C708,Categorias!$A$5:$A$40,0)),"Categoria?"))</f>
        <v/>
      </c>
      <c r="G708" s="24">
        <f>IF(A708="","",DATE(YEAR(A708),MONTH(A708),1))</f>
        <v/>
      </c>
    </row>
    <row r="709">
      <c r="A709" s="25" t="n"/>
      <c r="B709" s="26" t="n"/>
      <c r="C709" s="26" t="n"/>
      <c r="D709" s="27" t="n"/>
      <c r="E709" s="26" t="n"/>
      <c r="F709" s="17">
        <f>IF(C709="","",IFERROR(INDEX(Categorias!$B$5:$B$40,MATCH(C709,Categorias!$A$5:$A$40,0)),"Categoria?"))</f>
        <v/>
      </c>
      <c r="G709" s="24">
        <f>IF(A709="","",DATE(YEAR(A709),MONTH(A709),1))</f>
        <v/>
      </c>
    </row>
    <row r="710">
      <c r="A710" s="25" t="n"/>
      <c r="B710" s="26" t="n"/>
      <c r="C710" s="26" t="n"/>
      <c r="D710" s="27" t="n"/>
      <c r="E710" s="26" t="n"/>
      <c r="F710" s="17">
        <f>IF(C710="","",IFERROR(INDEX(Categorias!$B$5:$B$40,MATCH(C710,Categorias!$A$5:$A$40,0)),"Categoria?"))</f>
        <v/>
      </c>
      <c r="G710" s="24">
        <f>IF(A710="","",DATE(YEAR(A710),MONTH(A710),1))</f>
        <v/>
      </c>
    </row>
    <row r="711">
      <c r="A711" s="25" t="n"/>
      <c r="B711" s="26" t="n"/>
      <c r="C711" s="26" t="n"/>
      <c r="D711" s="27" t="n"/>
      <c r="E711" s="26" t="n"/>
      <c r="F711" s="17">
        <f>IF(C711="","",IFERROR(INDEX(Categorias!$B$5:$B$40,MATCH(C711,Categorias!$A$5:$A$40,0)),"Categoria?"))</f>
        <v/>
      </c>
      <c r="G711" s="24">
        <f>IF(A711="","",DATE(YEAR(A711),MONTH(A711),1))</f>
        <v/>
      </c>
    </row>
    <row r="712">
      <c r="A712" s="25" t="n"/>
      <c r="B712" s="26" t="n"/>
      <c r="C712" s="26" t="n"/>
      <c r="D712" s="27" t="n"/>
      <c r="E712" s="26" t="n"/>
      <c r="F712" s="17">
        <f>IF(C712="","",IFERROR(INDEX(Categorias!$B$5:$B$40,MATCH(C712,Categorias!$A$5:$A$40,0)),"Categoria?"))</f>
        <v/>
      </c>
      <c r="G712" s="24">
        <f>IF(A712="","",DATE(YEAR(A712),MONTH(A712),1))</f>
        <v/>
      </c>
    </row>
    <row r="713">
      <c r="A713" s="25" t="n"/>
      <c r="B713" s="26" t="n"/>
      <c r="C713" s="26" t="n"/>
      <c r="D713" s="27" t="n"/>
      <c r="E713" s="26" t="n"/>
      <c r="F713" s="17">
        <f>IF(C713="","",IFERROR(INDEX(Categorias!$B$5:$B$40,MATCH(C713,Categorias!$A$5:$A$40,0)),"Categoria?"))</f>
        <v/>
      </c>
      <c r="G713" s="24">
        <f>IF(A713="","",DATE(YEAR(A713),MONTH(A713),1))</f>
        <v/>
      </c>
    </row>
    <row r="714">
      <c r="A714" s="25" t="n"/>
      <c r="B714" s="26" t="n"/>
      <c r="C714" s="26" t="n"/>
      <c r="D714" s="27" t="n"/>
      <c r="E714" s="26" t="n"/>
      <c r="F714" s="17">
        <f>IF(C714="","",IFERROR(INDEX(Categorias!$B$5:$B$40,MATCH(C714,Categorias!$A$5:$A$40,0)),"Categoria?"))</f>
        <v/>
      </c>
      <c r="G714" s="24">
        <f>IF(A714="","",DATE(YEAR(A714),MONTH(A714),1))</f>
        <v/>
      </c>
    </row>
    <row r="715">
      <c r="A715" s="25" t="n"/>
      <c r="B715" s="26" t="n"/>
      <c r="C715" s="26" t="n"/>
      <c r="D715" s="27" t="n"/>
      <c r="E715" s="26" t="n"/>
      <c r="F715" s="17">
        <f>IF(C715="","",IFERROR(INDEX(Categorias!$B$5:$B$40,MATCH(C715,Categorias!$A$5:$A$40,0)),"Categoria?"))</f>
        <v/>
      </c>
      <c r="G715" s="24">
        <f>IF(A715="","",DATE(YEAR(A715),MONTH(A715),1))</f>
        <v/>
      </c>
    </row>
    <row r="716">
      <c r="A716" s="25" t="n"/>
      <c r="B716" s="26" t="n"/>
      <c r="C716" s="26" t="n"/>
      <c r="D716" s="27" t="n"/>
      <c r="E716" s="26" t="n"/>
      <c r="F716" s="17">
        <f>IF(C716="","",IFERROR(INDEX(Categorias!$B$5:$B$40,MATCH(C716,Categorias!$A$5:$A$40,0)),"Categoria?"))</f>
        <v/>
      </c>
      <c r="G716" s="24">
        <f>IF(A716="","",DATE(YEAR(A716),MONTH(A716),1))</f>
        <v/>
      </c>
    </row>
    <row r="717">
      <c r="A717" s="25" t="n"/>
      <c r="B717" s="26" t="n"/>
      <c r="C717" s="26" t="n"/>
      <c r="D717" s="27" t="n"/>
      <c r="E717" s="26" t="n"/>
      <c r="F717" s="17">
        <f>IF(C717="","",IFERROR(INDEX(Categorias!$B$5:$B$40,MATCH(C717,Categorias!$A$5:$A$40,0)),"Categoria?"))</f>
        <v/>
      </c>
      <c r="G717" s="24">
        <f>IF(A717="","",DATE(YEAR(A717),MONTH(A717),1))</f>
        <v/>
      </c>
    </row>
    <row r="718">
      <c r="A718" s="25" t="n"/>
      <c r="B718" s="26" t="n"/>
      <c r="C718" s="26" t="n"/>
      <c r="D718" s="27" t="n"/>
      <c r="E718" s="26" t="n"/>
      <c r="F718" s="17">
        <f>IF(C718="","",IFERROR(INDEX(Categorias!$B$5:$B$40,MATCH(C718,Categorias!$A$5:$A$40,0)),"Categoria?"))</f>
        <v/>
      </c>
      <c r="G718" s="24">
        <f>IF(A718="","",DATE(YEAR(A718),MONTH(A718),1))</f>
        <v/>
      </c>
    </row>
    <row r="719">
      <c r="A719" s="25" t="n"/>
      <c r="B719" s="26" t="n"/>
      <c r="C719" s="26" t="n"/>
      <c r="D719" s="27" t="n"/>
      <c r="E719" s="26" t="n"/>
      <c r="F719" s="17">
        <f>IF(C719="","",IFERROR(INDEX(Categorias!$B$5:$B$40,MATCH(C719,Categorias!$A$5:$A$40,0)),"Categoria?"))</f>
        <v/>
      </c>
      <c r="G719" s="24">
        <f>IF(A719="","",DATE(YEAR(A719),MONTH(A719),1))</f>
        <v/>
      </c>
    </row>
    <row r="720">
      <c r="A720" s="25" t="n"/>
      <c r="B720" s="26" t="n"/>
      <c r="C720" s="26" t="n"/>
      <c r="D720" s="27" t="n"/>
      <c r="E720" s="26" t="n"/>
      <c r="F720" s="17">
        <f>IF(C720="","",IFERROR(INDEX(Categorias!$B$5:$B$40,MATCH(C720,Categorias!$A$5:$A$40,0)),"Categoria?"))</f>
        <v/>
      </c>
      <c r="G720" s="24">
        <f>IF(A720="","",DATE(YEAR(A720),MONTH(A720),1))</f>
        <v/>
      </c>
    </row>
    <row r="721">
      <c r="A721" s="25" t="n"/>
      <c r="B721" s="26" t="n"/>
      <c r="C721" s="26" t="n"/>
      <c r="D721" s="27" t="n"/>
      <c r="E721" s="26" t="n"/>
      <c r="F721" s="17">
        <f>IF(C721="","",IFERROR(INDEX(Categorias!$B$5:$B$40,MATCH(C721,Categorias!$A$5:$A$40,0)),"Categoria?"))</f>
        <v/>
      </c>
      <c r="G721" s="24">
        <f>IF(A721="","",DATE(YEAR(A721),MONTH(A721),1))</f>
        <v/>
      </c>
    </row>
    <row r="722">
      <c r="A722" s="25" t="n"/>
      <c r="B722" s="26" t="n"/>
      <c r="C722" s="26" t="n"/>
      <c r="D722" s="27" t="n"/>
      <c r="E722" s="26" t="n"/>
      <c r="F722" s="17">
        <f>IF(C722="","",IFERROR(INDEX(Categorias!$B$5:$B$40,MATCH(C722,Categorias!$A$5:$A$40,0)),"Categoria?"))</f>
        <v/>
      </c>
      <c r="G722" s="24">
        <f>IF(A722="","",DATE(YEAR(A722),MONTH(A722),1))</f>
        <v/>
      </c>
    </row>
    <row r="723">
      <c r="A723" s="25" t="n"/>
      <c r="B723" s="26" t="n"/>
      <c r="C723" s="26" t="n"/>
      <c r="D723" s="27" t="n"/>
      <c r="E723" s="26" t="n"/>
      <c r="F723" s="17">
        <f>IF(C723="","",IFERROR(INDEX(Categorias!$B$5:$B$40,MATCH(C723,Categorias!$A$5:$A$40,0)),"Categoria?"))</f>
        <v/>
      </c>
      <c r="G723" s="24">
        <f>IF(A723="","",DATE(YEAR(A723),MONTH(A723),1))</f>
        <v/>
      </c>
    </row>
    <row r="724">
      <c r="A724" s="25" t="n"/>
      <c r="B724" s="26" t="n"/>
      <c r="C724" s="26" t="n"/>
      <c r="D724" s="27" t="n"/>
      <c r="E724" s="26" t="n"/>
      <c r="F724" s="17">
        <f>IF(C724="","",IFERROR(INDEX(Categorias!$B$5:$B$40,MATCH(C724,Categorias!$A$5:$A$40,0)),"Categoria?"))</f>
        <v/>
      </c>
      <c r="G724" s="24">
        <f>IF(A724="","",DATE(YEAR(A724),MONTH(A724),1))</f>
        <v/>
      </c>
    </row>
    <row r="725">
      <c r="A725" s="25" t="n"/>
      <c r="B725" s="26" t="n"/>
      <c r="C725" s="26" t="n"/>
      <c r="D725" s="27" t="n"/>
      <c r="E725" s="26" t="n"/>
      <c r="F725" s="17">
        <f>IF(C725="","",IFERROR(INDEX(Categorias!$B$5:$B$40,MATCH(C725,Categorias!$A$5:$A$40,0)),"Categoria?"))</f>
        <v/>
      </c>
      <c r="G725" s="24">
        <f>IF(A725="","",DATE(YEAR(A725),MONTH(A725),1))</f>
        <v/>
      </c>
    </row>
    <row r="726">
      <c r="A726" s="25" t="n"/>
      <c r="B726" s="26" t="n"/>
      <c r="C726" s="26" t="n"/>
      <c r="D726" s="27" t="n"/>
      <c r="E726" s="26" t="n"/>
      <c r="F726" s="17">
        <f>IF(C726="","",IFERROR(INDEX(Categorias!$B$5:$B$40,MATCH(C726,Categorias!$A$5:$A$40,0)),"Categoria?"))</f>
        <v/>
      </c>
      <c r="G726" s="24">
        <f>IF(A726="","",DATE(YEAR(A726),MONTH(A726),1))</f>
        <v/>
      </c>
    </row>
    <row r="727">
      <c r="A727" s="25" t="n"/>
      <c r="B727" s="26" t="n"/>
      <c r="C727" s="26" t="n"/>
      <c r="D727" s="27" t="n"/>
      <c r="E727" s="26" t="n"/>
      <c r="F727" s="17">
        <f>IF(C727="","",IFERROR(INDEX(Categorias!$B$5:$B$40,MATCH(C727,Categorias!$A$5:$A$40,0)),"Categoria?"))</f>
        <v/>
      </c>
      <c r="G727" s="24">
        <f>IF(A727="","",DATE(YEAR(A727),MONTH(A727),1))</f>
        <v/>
      </c>
    </row>
    <row r="728">
      <c r="A728" s="25" t="n"/>
      <c r="B728" s="26" t="n"/>
      <c r="C728" s="26" t="n"/>
      <c r="D728" s="27" t="n"/>
      <c r="E728" s="26" t="n"/>
      <c r="F728" s="17">
        <f>IF(C728="","",IFERROR(INDEX(Categorias!$B$5:$B$40,MATCH(C728,Categorias!$A$5:$A$40,0)),"Categoria?"))</f>
        <v/>
      </c>
      <c r="G728" s="24">
        <f>IF(A728="","",DATE(YEAR(A728),MONTH(A728),1))</f>
        <v/>
      </c>
    </row>
    <row r="729">
      <c r="A729" s="25" t="n"/>
      <c r="B729" s="26" t="n"/>
      <c r="C729" s="26" t="n"/>
      <c r="D729" s="27" t="n"/>
      <c r="E729" s="26" t="n"/>
      <c r="F729" s="17">
        <f>IF(C729="","",IFERROR(INDEX(Categorias!$B$5:$B$40,MATCH(C729,Categorias!$A$5:$A$40,0)),"Categoria?"))</f>
        <v/>
      </c>
      <c r="G729" s="24">
        <f>IF(A729="","",DATE(YEAR(A729),MONTH(A729),1))</f>
        <v/>
      </c>
    </row>
    <row r="730">
      <c r="A730" s="25" t="n"/>
      <c r="B730" s="26" t="n"/>
      <c r="C730" s="26" t="n"/>
      <c r="D730" s="27" t="n"/>
      <c r="E730" s="26" t="n"/>
      <c r="F730" s="17">
        <f>IF(C730="","",IFERROR(INDEX(Categorias!$B$5:$B$40,MATCH(C730,Categorias!$A$5:$A$40,0)),"Categoria?"))</f>
        <v/>
      </c>
      <c r="G730" s="24">
        <f>IF(A730="","",DATE(YEAR(A730),MONTH(A730),1))</f>
        <v/>
      </c>
    </row>
    <row r="731">
      <c r="A731" s="25" t="n"/>
      <c r="B731" s="26" t="n"/>
      <c r="C731" s="26" t="n"/>
      <c r="D731" s="27" t="n"/>
      <c r="E731" s="26" t="n"/>
      <c r="F731" s="17">
        <f>IF(C731="","",IFERROR(INDEX(Categorias!$B$5:$B$40,MATCH(C731,Categorias!$A$5:$A$40,0)),"Categoria?"))</f>
        <v/>
      </c>
      <c r="G731" s="24">
        <f>IF(A731="","",DATE(YEAR(A731),MONTH(A731),1))</f>
        <v/>
      </c>
    </row>
    <row r="732">
      <c r="A732" s="25" t="n"/>
      <c r="B732" s="26" t="n"/>
      <c r="C732" s="26" t="n"/>
      <c r="D732" s="27" t="n"/>
      <c r="E732" s="26" t="n"/>
      <c r="F732" s="17">
        <f>IF(C732="","",IFERROR(INDEX(Categorias!$B$5:$B$40,MATCH(C732,Categorias!$A$5:$A$40,0)),"Categoria?"))</f>
        <v/>
      </c>
      <c r="G732" s="24">
        <f>IF(A732="","",DATE(YEAR(A732),MONTH(A732),1))</f>
        <v/>
      </c>
    </row>
    <row r="733">
      <c r="A733" s="25" t="n"/>
      <c r="B733" s="26" t="n"/>
      <c r="C733" s="26" t="n"/>
      <c r="D733" s="27" t="n"/>
      <c r="E733" s="26" t="n"/>
      <c r="F733" s="17">
        <f>IF(C733="","",IFERROR(INDEX(Categorias!$B$5:$B$40,MATCH(C733,Categorias!$A$5:$A$40,0)),"Categoria?"))</f>
        <v/>
      </c>
      <c r="G733" s="24">
        <f>IF(A733="","",DATE(YEAR(A733),MONTH(A733),1))</f>
        <v/>
      </c>
    </row>
    <row r="734">
      <c r="A734" s="25" t="n"/>
      <c r="B734" s="26" t="n"/>
      <c r="C734" s="26" t="n"/>
      <c r="D734" s="27" t="n"/>
      <c r="E734" s="26" t="n"/>
      <c r="F734" s="17">
        <f>IF(C734="","",IFERROR(INDEX(Categorias!$B$5:$B$40,MATCH(C734,Categorias!$A$5:$A$40,0)),"Categoria?"))</f>
        <v/>
      </c>
      <c r="G734" s="24">
        <f>IF(A734="","",DATE(YEAR(A734),MONTH(A734),1))</f>
        <v/>
      </c>
    </row>
    <row r="735">
      <c r="A735" s="25" t="n"/>
      <c r="B735" s="26" t="n"/>
      <c r="C735" s="26" t="n"/>
      <c r="D735" s="27" t="n"/>
      <c r="E735" s="26" t="n"/>
      <c r="F735" s="17">
        <f>IF(C735="","",IFERROR(INDEX(Categorias!$B$5:$B$40,MATCH(C735,Categorias!$A$5:$A$40,0)),"Categoria?"))</f>
        <v/>
      </c>
      <c r="G735" s="24">
        <f>IF(A735="","",DATE(YEAR(A735),MONTH(A735),1))</f>
        <v/>
      </c>
    </row>
    <row r="736">
      <c r="A736" s="25" t="n"/>
      <c r="B736" s="26" t="n"/>
      <c r="C736" s="26" t="n"/>
      <c r="D736" s="27" t="n"/>
      <c r="E736" s="26" t="n"/>
      <c r="F736" s="17">
        <f>IF(C736="","",IFERROR(INDEX(Categorias!$B$5:$B$40,MATCH(C736,Categorias!$A$5:$A$40,0)),"Categoria?"))</f>
        <v/>
      </c>
      <c r="G736" s="24">
        <f>IF(A736="","",DATE(YEAR(A736),MONTH(A736),1))</f>
        <v/>
      </c>
    </row>
    <row r="737">
      <c r="A737" s="25" t="n"/>
      <c r="B737" s="26" t="n"/>
      <c r="C737" s="26" t="n"/>
      <c r="D737" s="27" t="n"/>
      <c r="E737" s="26" t="n"/>
      <c r="F737" s="17">
        <f>IF(C737="","",IFERROR(INDEX(Categorias!$B$5:$B$40,MATCH(C737,Categorias!$A$5:$A$40,0)),"Categoria?"))</f>
        <v/>
      </c>
      <c r="G737" s="24">
        <f>IF(A737="","",DATE(YEAR(A737),MONTH(A737),1))</f>
        <v/>
      </c>
    </row>
    <row r="738">
      <c r="A738" s="25" t="n"/>
      <c r="B738" s="26" t="n"/>
      <c r="C738" s="26" t="n"/>
      <c r="D738" s="27" t="n"/>
      <c r="E738" s="26" t="n"/>
      <c r="F738" s="17">
        <f>IF(C738="","",IFERROR(INDEX(Categorias!$B$5:$B$40,MATCH(C738,Categorias!$A$5:$A$40,0)),"Categoria?"))</f>
        <v/>
      </c>
      <c r="G738" s="24">
        <f>IF(A738="","",DATE(YEAR(A738),MONTH(A738),1))</f>
        <v/>
      </c>
    </row>
    <row r="739">
      <c r="A739" s="25" t="n"/>
      <c r="B739" s="26" t="n"/>
      <c r="C739" s="26" t="n"/>
      <c r="D739" s="27" t="n"/>
      <c r="E739" s="26" t="n"/>
      <c r="F739" s="17">
        <f>IF(C739="","",IFERROR(INDEX(Categorias!$B$5:$B$40,MATCH(C739,Categorias!$A$5:$A$40,0)),"Categoria?"))</f>
        <v/>
      </c>
      <c r="G739" s="24">
        <f>IF(A739="","",DATE(YEAR(A739),MONTH(A739),1))</f>
        <v/>
      </c>
    </row>
    <row r="740">
      <c r="A740" s="25" t="n"/>
      <c r="B740" s="26" t="n"/>
      <c r="C740" s="26" t="n"/>
      <c r="D740" s="27" t="n"/>
      <c r="E740" s="26" t="n"/>
      <c r="F740" s="17">
        <f>IF(C740="","",IFERROR(INDEX(Categorias!$B$5:$B$40,MATCH(C740,Categorias!$A$5:$A$40,0)),"Categoria?"))</f>
        <v/>
      </c>
      <c r="G740" s="24">
        <f>IF(A740="","",DATE(YEAR(A740),MONTH(A740),1))</f>
        <v/>
      </c>
    </row>
    <row r="741">
      <c r="A741" s="25" t="n"/>
      <c r="B741" s="26" t="n"/>
      <c r="C741" s="26" t="n"/>
      <c r="D741" s="27" t="n"/>
      <c r="E741" s="26" t="n"/>
      <c r="F741" s="17">
        <f>IF(C741="","",IFERROR(INDEX(Categorias!$B$5:$B$40,MATCH(C741,Categorias!$A$5:$A$40,0)),"Categoria?"))</f>
        <v/>
      </c>
      <c r="G741" s="24">
        <f>IF(A741="","",DATE(YEAR(A741),MONTH(A741),1))</f>
        <v/>
      </c>
    </row>
    <row r="742">
      <c r="A742" s="25" t="n"/>
      <c r="B742" s="26" t="n"/>
      <c r="C742" s="26" t="n"/>
      <c r="D742" s="27" t="n"/>
      <c r="E742" s="26" t="n"/>
      <c r="F742" s="17">
        <f>IF(C742="","",IFERROR(INDEX(Categorias!$B$5:$B$40,MATCH(C742,Categorias!$A$5:$A$40,0)),"Categoria?"))</f>
        <v/>
      </c>
      <c r="G742" s="24">
        <f>IF(A742="","",DATE(YEAR(A742),MONTH(A742),1))</f>
        <v/>
      </c>
    </row>
    <row r="743">
      <c r="A743" s="25" t="n"/>
      <c r="B743" s="26" t="n"/>
      <c r="C743" s="26" t="n"/>
      <c r="D743" s="27" t="n"/>
      <c r="E743" s="26" t="n"/>
      <c r="F743" s="17">
        <f>IF(C743="","",IFERROR(INDEX(Categorias!$B$5:$B$40,MATCH(C743,Categorias!$A$5:$A$40,0)),"Categoria?"))</f>
        <v/>
      </c>
      <c r="G743" s="24">
        <f>IF(A743="","",DATE(YEAR(A743),MONTH(A743),1))</f>
        <v/>
      </c>
    </row>
    <row r="744">
      <c r="A744" s="25" t="n"/>
      <c r="B744" s="26" t="n"/>
      <c r="C744" s="26" t="n"/>
      <c r="D744" s="27" t="n"/>
      <c r="E744" s="26" t="n"/>
      <c r="F744" s="17">
        <f>IF(C744="","",IFERROR(INDEX(Categorias!$B$5:$B$40,MATCH(C744,Categorias!$A$5:$A$40,0)),"Categoria?"))</f>
        <v/>
      </c>
      <c r="G744" s="24">
        <f>IF(A744="","",DATE(YEAR(A744),MONTH(A744),1))</f>
        <v/>
      </c>
    </row>
    <row r="745">
      <c r="A745" s="25" t="n"/>
      <c r="B745" s="26" t="n"/>
      <c r="C745" s="26" t="n"/>
      <c r="D745" s="27" t="n"/>
      <c r="E745" s="26" t="n"/>
      <c r="F745" s="17">
        <f>IF(C745="","",IFERROR(INDEX(Categorias!$B$5:$B$40,MATCH(C745,Categorias!$A$5:$A$40,0)),"Categoria?"))</f>
        <v/>
      </c>
      <c r="G745" s="24">
        <f>IF(A745="","",DATE(YEAR(A745),MONTH(A745),1))</f>
        <v/>
      </c>
    </row>
    <row r="746">
      <c r="A746" s="25" t="n"/>
      <c r="B746" s="26" t="n"/>
      <c r="C746" s="26" t="n"/>
      <c r="D746" s="27" t="n"/>
      <c r="E746" s="26" t="n"/>
      <c r="F746" s="17">
        <f>IF(C746="","",IFERROR(INDEX(Categorias!$B$5:$B$40,MATCH(C746,Categorias!$A$5:$A$40,0)),"Categoria?"))</f>
        <v/>
      </c>
      <c r="G746" s="24">
        <f>IF(A746="","",DATE(YEAR(A746),MONTH(A746),1))</f>
        <v/>
      </c>
    </row>
    <row r="747">
      <c r="A747" s="25" t="n"/>
      <c r="B747" s="26" t="n"/>
      <c r="C747" s="26" t="n"/>
      <c r="D747" s="27" t="n"/>
      <c r="E747" s="26" t="n"/>
      <c r="F747" s="17">
        <f>IF(C747="","",IFERROR(INDEX(Categorias!$B$5:$B$40,MATCH(C747,Categorias!$A$5:$A$40,0)),"Categoria?"))</f>
        <v/>
      </c>
      <c r="G747" s="24">
        <f>IF(A747="","",DATE(YEAR(A747),MONTH(A747),1))</f>
        <v/>
      </c>
    </row>
    <row r="748">
      <c r="A748" s="25" t="n"/>
      <c r="B748" s="26" t="n"/>
      <c r="C748" s="26" t="n"/>
      <c r="D748" s="27" t="n"/>
      <c r="E748" s="26" t="n"/>
      <c r="F748" s="17">
        <f>IF(C748="","",IFERROR(INDEX(Categorias!$B$5:$B$40,MATCH(C748,Categorias!$A$5:$A$40,0)),"Categoria?"))</f>
        <v/>
      </c>
      <c r="G748" s="24">
        <f>IF(A748="","",DATE(YEAR(A748),MONTH(A748),1))</f>
        <v/>
      </c>
    </row>
    <row r="749">
      <c r="A749" s="25" t="n"/>
      <c r="B749" s="26" t="n"/>
      <c r="C749" s="26" t="n"/>
      <c r="D749" s="27" t="n"/>
      <c r="E749" s="26" t="n"/>
      <c r="F749" s="17">
        <f>IF(C749="","",IFERROR(INDEX(Categorias!$B$5:$B$40,MATCH(C749,Categorias!$A$5:$A$40,0)),"Categoria?"))</f>
        <v/>
      </c>
      <c r="G749" s="24">
        <f>IF(A749="","",DATE(YEAR(A749),MONTH(A749),1))</f>
        <v/>
      </c>
    </row>
    <row r="750">
      <c r="A750" s="25" t="n"/>
      <c r="B750" s="26" t="n"/>
      <c r="C750" s="26" t="n"/>
      <c r="D750" s="27" t="n"/>
      <c r="E750" s="26" t="n"/>
      <c r="F750" s="17">
        <f>IF(C750="","",IFERROR(INDEX(Categorias!$B$5:$B$40,MATCH(C750,Categorias!$A$5:$A$40,0)),"Categoria?"))</f>
        <v/>
      </c>
      <c r="G750" s="24">
        <f>IF(A750="","",DATE(YEAR(A750),MONTH(A750),1))</f>
        <v/>
      </c>
    </row>
    <row r="751">
      <c r="A751" s="25" t="n"/>
      <c r="B751" s="26" t="n"/>
      <c r="C751" s="26" t="n"/>
      <c r="D751" s="27" t="n"/>
      <c r="E751" s="26" t="n"/>
      <c r="F751" s="17">
        <f>IF(C751="","",IFERROR(INDEX(Categorias!$B$5:$B$40,MATCH(C751,Categorias!$A$5:$A$40,0)),"Categoria?"))</f>
        <v/>
      </c>
      <c r="G751" s="24">
        <f>IF(A751="","",DATE(YEAR(A751),MONTH(A751),1))</f>
        <v/>
      </c>
    </row>
    <row r="752">
      <c r="A752" s="25" t="n"/>
      <c r="B752" s="26" t="n"/>
      <c r="C752" s="26" t="n"/>
      <c r="D752" s="27" t="n"/>
      <c r="E752" s="26" t="n"/>
      <c r="F752" s="17">
        <f>IF(C752="","",IFERROR(INDEX(Categorias!$B$5:$B$40,MATCH(C752,Categorias!$A$5:$A$40,0)),"Categoria?"))</f>
        <v/>
      </c>
      <c r="G752" s="24">
        <f>IF(A752="","",DATE(YEAR(A752),MONTH(A752),1))</f>
        <v/>
      </c>
    </row>
    <row r="753">
      <c r="A753" s="25" t="n"/>
      <c r="B753" s="26" t="n"/>
      <c r="C753" s="26" t="n"/>
      <c r="D753" s="27" t="n"/>
      <c r="E753" s="26" t="n"/>
      <c r="F753" s="17">
        <f>IF(C753="","",IFERROR(INDEX(Categorias!$B$5:$B$40,MATCH(C753,Categorias!$A$5:$A$40,0)),"Categoria?"))</f>
        <v/>
      </c>
      <c r="G753" s="24">
        <f>IF(A753="","",DATE(YEAR(A753),MONTH(A753),1))</f>
        <v/>
      </c>
    </row>
    <row r="754">
      <c r="A754" s="25" t="n"/>
      <c r="B754" s="26" t="n"/>
      <c r="C754" s="26" t="n"/>
      <c r="D754" s="27" t="n"/>
      <c r="E754" s="26" t="n"/>
      <c r="F754" s="17">
        <f>IF(C754="","",IFERROR(INDEX(Categorias!$B$5:$B$40,MATCH(C754,Categorias!$A$5:$A$40,0)),"Categoria?"))</f>
        <v/>
      </c>
      <c r="G754" s="24">
        <f>IF(A754="","",DATE(YEAR(A754),MONTH(A754),1))</f>
        <v/>
      </c>
    </row>
    <row r="755">
      <c r="A755" s="25" t="n"/>
      <c r="B755" s="26" t="n"/>
      <c r="C755" s="26" t="n"/>
      <c r="D755" s="27" t="n"/>
      <c r="E755" s="26" t="n"/>
      <c r="F755" s="17">
        <f>IF(C755="","",IFERROR(INDEX(Categorias!$B$5:$B$40,MATCH(C755,Categorias!$A$5:$A$40,0)),"Categoria?"))</f>
        <v/>
      </c>
      <c r="G755" s="24">
        <f>IF(A755="","",DATE(YEAR(A755),MONTH(A755),1))</f>
        <v/>
      </c>
    </row>
    <row r="756">
      <c r="A756" s="25" t="n"/>
      <c r="B756" s="26" t="n"/>
      <c r="C756" s="26" t="n"/>
      <c r="D756" s="27" t="n"/>
      <c r="E756" s="26" t="n"/>
      <c r="F756" s="17">
        <f>IF(C756="","",IFERROR(INDEX(Categorias!$B$5:$B$40,MATCH(C756,Categorias!$A$5:$A$40,0)),"Categoria?"))</f>
        <v/>
      </c>
      <c r="G756" s="24">
        <f>IF(A756="","",DATE(YEAR(A756),MONTH(A756),1))</f>
        <v/>
      </c>
    </row>
    <row r="757">
      <c r="A757" s="25" t="n"/>
      <c r="B757" s="26" t="n"/>
      <c r="C757" s="26" t="n"/>
      <c r="D757" s="27" t="n"/>
      <c r="E757" s="26" t="n"/>
      <c r="F757" s="17">
        <f>IF(C757="","",IFERROR(INDEX(Categorias!$B$5:$B$40,MATCH(C757,Categorias!$A$5:$A$40,0)),"Categoria?"))</f>
        <v/>
      </c>
      <c r="G757" s="24">
        <f>IF(A757="","",DATE(YEAR(A757),MONTH(A757),1))</f>
        <v/>
      </c>
    </row>
    <row r="758">
      <c r="A758" s="25" t="n"/>
      <c r="B758" s="26" t="n"/>
      <c r="C758" s="26" t="n"/>
      <c r="D758" s="27" t="n"/>
      <c r="E758" s="26" t="n"/>
      <c r="F758" s="17">
        <f>IF(C758="","",IFERROR(INDEX(Categorias!$B$5:$B$40,MATCH(C758,Categorias!$A$5:$A$40,0)),"Categoria?"))</f>
        <v/>
      </c>
      <c r="G758" s="24">
        <f>IF(A758="","",DATE(YEAR(A758),MONTH(A758),1))</f>
        <v/>
      </c>
    </row>
    <row r="759">
      <c r="A759" s="25" t="n"/>
      <c r="B759" s="26" t="n"/>
      <c r="C759" s="26" t="n"/>
      <c r="D759" s="27" t="n"/>
      <c r="E759" s="26" t="n"/>
      <c r="F759" s="17">
        <f>IF(C759="","",IFERROR(INDEX(Categorias!$B$5:$B$40,MATCH(C759,Categorias!$A$5:$A$40,0)),"Categoria?"))</f>
        <v/>
      </c>
      <c r="G759" s="24">
        <f>IF(A759="","",DATE(YEAR(A759),MONTH(A759),1))</f>
        <v/>
      </c>
    </row>
    <row r="760">
      <c r="A760" s="25" t="n"/>
      <c r="B760" s="26" t="n"/>
      <c r="C760" s="26" t="n"/>
      <c r="D760" s="27" t="n"/>
      <c r="E760" s="26" t="n"/>
      <c r="F760" s="17">
        <f>IF(C760="","",IFERROR(INDEX(Categorias!$B$5:$B$40,MATCH(C760,Categorias!$A$5:$A$40,0)),"Categoria?"))</f>
        <v/>
      </c>
      <c r="G760" s="24">
        <f>IF(A760="","",DATE(YEAR(A760),MONTH(A760),1))</f>
        <v/>
      </c>
    </row>
    <row r="761">
      <c r="A761" s="25" t="n"/>
      <c r="B761" s="26" t="n"/>
      <c r="C761" s="26" t="n"/>
      <c r="D761" s="27" t="n"/>
      <c r="E761" s="26" t="n"/>
      <c r="F761" s="17">
        <f>IF(C761="","",IFERROR(INDEX(Categorias!$B$5:$B$40,MATCH(C761,Categorias!$A$5:$A$40,0)),"Categoria?"))</f>
        <v/>
      </c>
      <c r="G761" s="24">
        <f>IF(A761="","",DATE(YEAR(A761),MONTH(A761),1))</f>
        <v/>
      </c>
    </row>
    <row r="762">
      <c r="A762" s="25" t="n"/>
      <c r="B762" s="26" t="n"/>
      <c r="C762" s="26" t="n"/>
      <c r="D762" s="27" t="n"/>
      <c r="E762" s="26" t="n"/>
      <c r="F762" s="17">
        <f>IF(C762="","",IFERROR(INDEX(Categorias!$B$5:$B$40,MATCH(C762,Categorias!$A$5:$A$40,0)),"Categoria?"))</f>
        <v/>
      </c>
      <c r="G762" s="24">
        <f>IF(A762="","",DATE(YEAR(A762),MONTH(A762),1))</f>
        <v/>
      </c>
    </row>
    <row r="763">
      <c r="A763" s="25" t="n"/>
      <c r="B763" s="26" t="n"/>
      <c r="C763" s="26" t="n"/>
      <c r="D763" s="27" t="n"/>
      <c r="E763" s="26" t="n"/>
      <c r="F763" s="17">
        <f>IF(C763="","",IFERROR(INDEX(Categorias!$B$5:$B$40,MATCH(C763,Categorias!$A$5:$A$40,0)),"Categoria?"))</f>
        <v/>
      </c>
      <c r="G763" s="24">
        <f>IF(A763="","",DATE(YEAR(A763),MONTH(A763),1))</f>
        <v/>
      </c>
    </row>
    <row r="764">
      <c r="A764" s="25" t="n"/>
      <c r="B764" s="26" t="n"/>
      <c r="C764" s="26" t="n"/>
      <c r="D764" s="27" t="n"/>
      <c r="E764" s="26" t="n"/>
      <c r="F764" s="17">
        <f>IF(C764="","",IFERROR(INDEX(Categorias!$B$5:$B$40,MATCH(C764,Categorias!$A$5:$A$40,0)),"Categoria?"))</f>
        <v/>
      </c>
      <c r="G764" s="24">
        <f>IF(A764="","",DATE(YEAR(A764),MONTH(A764),1))</f>
        <v/>
      </c>
    </row>
    <row r="765">
      <c r="A765" s="25" t="n"/>
      <c r="B765" s="26" t="n"/>
      <c r="C765" s="26" t="n"/>
      <c r="D765" s="27" t="n"/>
      <c r="E765" s="26" t="n"/>
      <c r="F765" s="17">
        <f>IF(C765="","",IFERROR(INDEX(Categorias!$B$5:$B$40,MATCH(C765,Categorias!$A$5:$A$40,0)),"Categoria?"))</f>
        <v/>
      </c>
      <c r="G765" s="24">
        <f>IF(A765="","",DATE(YEAR(A765),MONTH(A765),1))</f>
        <v/>
      </c>
    </row>
    <row r="766">
      <c r="A766" s="25" t="n"/>
      <c r="B766" s="26" t="n"/>
      <c r="C766" s="26" t="n"/>
      <c r="D766" s="27" t="n"/>
      <c r="E766" s="26" t="n"/>
      <c r="F766" s="17">
        <f>IF(C766="","",IFERROR(INDEX(Categorias!$B$5:$B$40,MATCH(C766,Categorias!$A$5:$A$40,0)),"Categoria?"))</f>
        <v/>
      </c>
      <c r="G766" s="24">
        <f>IF(A766="","",DATE(YEAR(A766),MONTH(A766),1))</f>
        <v/>
      </c>
    </row>
    <row r="767">
      <c r="A767" s="25" t="n"/>
      <c r="B767" s="26" t="n"/>
      <c r="C767" s="26" t="n"/>
      <c r="D767" s="27" t="n"/>
      <c r="E767" s="26" t="n"/>
      <c r="F767" s="17">
        <f>IF(C767="","",IFERROR(INDEX(Categorias!$B$5:$B$40,MATCH(C767,Categorias!$A$5:$A$40,0)),"Categoria?"))</f>
        <v/>
      </c>
      <c r="G767" s="24">
        <f>IF(A767="","",DATE(YEAR(A767),MONTH(A767),1))</f>
        <v/>
      </c>
    </row>
    <row r="768">
      <c r="A768" s="25" t="n"/>
      <c r="B768" s="26" t="n"/>
      <c r="C768" s="26" t="n"/>
      <c r="D768" s="27" t="n"/>
      <c r="E768" s="26" t="n"/>
      <c r="F768" s="17">
        <f>IF(C768="","",IFERROR(INDEX(Categorias!$B$5:$B$40,MATCH(C768,Categorias!$A$5:$A$40,0)),"Categoria?"))</f>
        <v/>
      </c>
      <c r="G768" s="24">
        <f>IF(A768="","",DATE(YEAR(A768),MONTH(A768),1))</f>
        <v/>
      </c>
    </row>
    <row r="769">
      <c r="A769" s="25" t="n"/>
      <c r="B769" s="26" t="n"/>
      <c r="C769" s="26" t="n"/>
      <c r="D769" s="27" t="n"/>
      <c r="E769" s="26" t="n"/>
      <c r="F769" s="17">
        <f>IF(C769="","",IFERROR(INDEX(Categorias!$B$5:$B$40,MATCH(C769,Categorias!$A$5:$A$40,0)),"Categoria?"))</f>
        <v/>
      </c>
      <c r="G769" s="24">
        <f>IF(A769="","",DATE(YEAR(A769),MONTH(A769),1))</f>
        <v/>
      </c>
    </row>
    <row r="770">
      <c r="A770" s="25" t="n"/>
      <c r="B770" s="26" t="n"/>
      <c r="C770" s="26" t="n"/>
      <c r="D770" s="27" t="n"/>
      <c r="E770" s="26" t="n"/>
      <c r="F770" s="17">
        <f>IF(C770="","",IFERROR(INDEX(Categorias!$B$5:$B$40,MATCH(C770,Categorias!$A$5:$A$40,0)),"Categoria?"))</f>
        <v/>
      </c>
      <c r="G770" s="24">
        <f>IF(A770="","",DATE(YEAR(A770),MONTH(A770),1))</f>
        <v/>
      </c>
    </row>
    <row r="771">
      <c r="A771" s="25" t="n"/>
      <c r="B771" s="26" t="n"/>
      <c r="C771" s="26" t="n"/>
      <c r="D771" s="27" t="n"/>
      <c r="E771" s="26" t="n"/>
      <c r="F771" s="17">
        <f>IF(C771="","",IFERROR(INDEX(Categorias!$B$5:$B$40,MATCH(C771,Categorias!$A$5:$A$40,0)),"Categoria?"))</f>
        <v/>
      </c>
      <c r="G771" s="24">
        <f>IF(A771="","",DATE(YEAR(A771),MONTH(A771),1))</f>
        <v/>
      </c>
    </row>
    <row r="772">
      <c r="A772" s="25" t="n"/>
      <c r="B772" s="26" t="n"/>
      <c r="C772" s="26" t="n"/>
      <c r="D772" s="27" t="n"/>
      <c r="E772" s="26" t="n"/>
      <c r="F772" s="17">
        <f>IF(C772="","",IFERROR(INDEX(Categorias!$B$5:$B$40,MATCH(C772,Categorias!$A$5:$A$40,0)),"Categoria?"))</f>
        <v/>
      </c>
      <c r="G772" s="24">
        <f>IF(A772="","",DATE(YEAR(A772),MONTH(A772),1))</f>
        <v/>
      </c>
    </row>
    <row r="773">
      <c r="A773" s="25" t="n"/>
      <c r="B773" s="26" t="n"/>
      <c r="C773" s="26" t="n"/>
      <c r="D773" s="27" t="n"/>
      <c r="E773" s="26" t="n"/>
      <c r="F773" s="17">
        <f>IF(C773="","",IFERROR(INDEX(Categorias!$B$5:$B$40,MATCH(C773,Categorias!$A$5:$A$40,0)),"Categoria?"))</f>
        <v/>
      </c>
      <c r="G773" s="24">
        <f>IF(A773="","",DATE(YEAR(A773),MONTH(A773),1))</f>
        <v/>
      </c>
    </row>
    <row r="774">
      <c r="A774" s="25" t="n"/>
      <c r="B774" s="26" t="n"/>
      <c r="C774" s="26" t="n"/>
      <c r="D774" s="27" t="n"/>
      <c r="E774" s="26" t="n"/>
      <c r="F774" s="17">
        <f>IF(C774="","",IFERROR(INDEX(Categorias!$B$5:$B$40,MATCH(C774,Categorias!$A$5:$A$40,0)),"Categoria?"))</f>
        <v/>
      </c>
      <c r="G774" s="24">
        <f>IF(A774="","",DATE(YEAR(A774),MONTH(A774),1))</f>
        <v/>
      </c>
    </row>
    <row r="775">
      <c r="A775" s="25" t="n"/>
      <c r="B775" s="26" t="n"/>
      <c r="C775" s="26" t="n"/>
      <c r="D775" s="27" t="n"/>
      <c r="E775" s="26" t="n"/>
      <c r="F775" s="17">
        <f>IF(C775="","",IFERROR(INDEX(Categorias!$B$5:$B$40,MATCH(C775,Categorias!$A$5:$A$40,0)),"Categoria?"))</f>
        <v/>
      </c>
      <c r="G775" s="24">
        <f>IF(A775="","",DATE(YEAR(A775),MONTH(A775),1))</f>
        <v/>
      </c>
    </row>
    <row r="776">
      <c r="A776" s="25" t="n"/>
      <c r="B776" s="26" t="n"/>
      <c r="C776" s="26" t="n"/>
      <c r="D776" s="27" t="n"/>
      <c r="E776" s="26" t="n"/>
      <c r="F776" s="17">
        <f>IF(C776="","",IFERROR(INDEX(Categorias!$B$5:$B$40,MATCH(C776,Categorias!$A$5:$A$40,0)),"Categoria?"))</f>
        <v/>
      </c>
      <c r="G776" s="24">
        <f>IF(A776="","",DATE(YEAR(A776),MONTH(A776),1))</f>
        <v/>
      </c>
    </row>
    <row r="777">
      <c r="A777" s="25" t="n"/>
      <c r="B777" s="26" t="n"/>
      <c r="C777" s="26" t="n"/>
      <c r="D777" s="27" t="n"/>
      <c r="E777" s="26" t="n"/>
      <c r="F777" s="17">
        <f>IF(C777="","",IFERROR(INDEX(Categorias!$B$5:$B$40,MATCH(C777,Categorias!$A$5:$A$40,0)),"Categoria?"))</f>
        <v/>
      </c>
      <c r="G777" s="24">
        <f>IF(A777="","",DATE(YEAR(A777),MONTH(A777),1))</f>
        <v/>
      </c>
    </row>
    <row r="778">
      <c r="A778" s="25" t="n"/>
      <c r="B778" s="26" t="n"/>
      <c r="C778" s="26" t="n"/>
      <c r="D778" s="27" t="n"/>
      <c r="E778" s="26" t="n"/>
      <c r="F778" s="17">
        <f>IF(C778="","",IFERROR(INDEX(Categorias!$B$5:$B$40,MATCH(C778,Categorias!$A$5:$A$40,0)),"Categoria?"))</f>
        <v/>
      </c>
      <c r="G778" s="24">
        <f>IF(A778="","",DATE(YEAR(A778),MONTH(A778),1))</f>
        <v/>
      </c>
    </row>
    <row r="779">
      <c r="A779" s="25" t="n"/>
      <c r="B779" s="26" t="n"/>
      <c r="C779" s="26" t="n"/>
      <c r="D779" s="27" t="n"/>
      <c r="E779" s="26" t="n"/>
      <c r="F779" s="17">
        <f>IF(C779="","",IFERROR(INDEX(Categorias!$B$5:$B$40,MATCH(C779,Categorias!$A$5:$A$40,0)),"Categoria?"))</f>
        <v/>
      </c>
      <c r="G779" s="24">
        <f>IF(A779="","",DATE(YEAR(A779),MONTH(A779),1))</f>
        <v/>
      </c>
    </row>
    <row r="780">
      <c r="A780" s="25" t="n"/>
      <c r="B780" s="26" t="n"/>
      <c r="C780" s="26" t="n"/>
      <c r="D780" s="27" t="n"/>
      <c r="E780" s="26" t="n"/>
      <c r="F780" s="17">
        <f>IF(C780="","",IFERROR(INDEX(Categorias!$B$5:$B$40,MATCH(C780,Categorias!$A$5:$A$40,0)),"Categoria?"))</f>
        <v/>
      </c>
      <c r="G780" s="24">
        <f>IF(A780="","",DATE(YEAR(A780),MONTH(A780),1))</f>
        <v/>
      </c>
    </row>
    <row r="781">
      <c r="A781" s="25" t="n"/>
      <c r="B781" s="26" t="n"/>
      <c r="C781" s="26" t="n"/>
      <c r="D781" s="27" t="n"/>
      <c r="E781" s="26" t="n"/>
      <c r="F781" s="17">
        <f>IF(C781="","",IFERROR(INDEX(Categorias!$B$5:$B$40,MATCH(C781,Categorias!$A$5:$A$40,0)),"Categoria?"))</f>
        <v/>
      </c>
      <c r="G781" s="24">
        <f>IF(A781="","",DATE(YEAR(A781),MONTH(A781),1))</f>
        <v/>
      </c>
    </row>
    <row r="782">
      <c r="A782" s="25" t="n"/>
      <c r="B782" s="26" t="n"/>
      <c r="C782" s="26" t="n"/>
      <c r="D782" s="27" t="n"/>
      <c r="E782" s="26" t="n"/>
      <c r="F782" s="17">
        <f>IF(C782="","",IFERROR(INDEX(Categorias!$B$5:$B$40,MATCH(C782,Categorias!$A$5:$A$40,0)),"Categoria?"))</f>
        <v/>
      </c>
      <c r="G782" s="24">
        <f>IF(A782="","",DATE(YEAR(A782),MONTH(A782),1))</f>
        <v/>
      </c>
    </row>
    <row r="783">
      <c r="A783" s="25" t="n"/>
      <c r="B783" s="26" t="n"/>
      <c r="C783" s="26" t="n"/>
      <c r="D783" s="27" t="n"/>
      <c r="E783" s="26" t="n"/>
      <c r="F783" s="17">
        <f>IF(C783="","",IFERROR(INDEX(Categorias!$B$5:$B$40,MATCH(C783,Categorias!$A$5:$A$40,0)),"Categoria?"))</f>
        <v/>
      </c>
      <c r="G783" s="24">
        <f>IF(A783="","",DATE(YEAR(A783),MONTH(A783),1))</f>
        <v/>
      </c>
    </row>
    <row r="784">
      <c r="A784" s="25" t="n"/>
      <c r="B784" s="26" t="n"/>
      <c r="C784" s="26" t="n"/>
      <c r="D784" s="27" t="n"/>
      <c r="E784" s="26" t="n"/>
      <c r="F784" s="17">
        <f>IF(C784="","",IFERROR(INDEX(Categorias!$B$5:$B$40,MATCH(C784,Categorias!$A$5:$A$40,0)),"Categoria?"))</f>
        <v/>
      </c>
      <c r="G784" s="24">
        <f>IF(A784="","",DATE(YEAR(A784),MONTH(A784),1))</f>
        <v/>
      </c>
    </row>
    <row r="785">
      <c r="A785" s="25" t="n"/>
      <c r="B785" s="26" t="n"/>
      <c r="C785" s="26" t="n"/>
      <c r="D785" s="27" t="n"/>
      <c r="E785" s="26" t="n"/>
      <c r="F785" s="17">
        <f>IF(C785="","",IFERROR(INDEX(Categorias!$B$5:$B$40,MATCH(C785,Categorias!$A$5:$A$40,0)),"Categoria?"))</f>
        <v/>
      </c>
      <c r="G785" s="24">
        <f>IF(A785="","",DATE(YEAR(A785),MONTH(A785),1))</f>
        <v/>
      </c>
    </row>
    <row r="786">
      <c r="A786" s="25" t="n"/>
      <c r="B786" s="26" t="n"/>
      <c r="C786" s="26" t="n"/>
      <c r="D786" s="27" t="n"/>
      <c r="E786" s="26" t="n"/>
      <c r="F786" s="17">
        <f>IF(C786="","",IFERROR(INDEX(Categorias!$B$5:$B$40,MATCH(C786,Categorias!$A$5:$A$40,0)),"Categoria?"))</f>
        <v/>
      </c>
      <c r="G786" s="24">
        <f>IF(A786="","",DATE(YEAR(A786),MONTH(A786),1))</f>
        <v/>
      </c>
    </row>
    <row r="787">
      <c r="A787" s="25" t="n"/>
      <c r="B787" s="26" t="n"/>
      <c r="C787" s="26" t="n"/>
      <c r="D787" s="27" t="n"/>
      <c r="E787" s="26" t="n"/>
      <c r="F787" s="17">
        <f>IF(C787="","",IFERROR(INDEX(Categorias!$B$5:$B$40,MATCH(C787,Categorias!$A$5:$A$40,0)),"Categoria?"))</f>
        <v/>
      </c>
      <c r="G787" s="24">
        <f>IF(A787="","",DATE(YEAR(A787),MONTH(A787),1))</f>
        <v/>
      </c>
    </row>
    <row r="788">
      <c r="A788" s="25" t="n"/>
      <c r="B788" s="26" t="n"/>
      <c r="C788" s="26" t="n"/>
      <c r="D788" s="27" t="n"/>
      <c r="E788" s="26" t="n"/>
      <c r="F788" s="17">
        <f>IF(C788="","",IFERROR(INDEX(Categorias!$B$5:$B$40,MATCH(C788,Categorias!$A$5:$A$40,0)),"Categoria?"))</f>
        <v/>
      </c>
      <c r="G788" s="24">
        <f>IF(A788="","",DATE(YEAR(A788),MONTH(A788),1))</f>
        <v/>
      </c>
    </row>
    <row r="789">
      <c r="A789" s="25" t="n"/>
      <c r="B789" s="26" t="n"/>
      <c r="C789" s="26" t="n"/>
      <c r="D789" s="27" t="n"/>
      <c r="E789" s="26" t="n"/>
      <c r="F789" s="17">
        <f>IF(C789="","",IFERROR(INDEX(Categorias!$B$5:$B$40,MATCH(C789,Categorias!$A$5:$A$40,0)),"Categoria?"))</f>
        <v/>
      </c>
      <c r="G789" s="24">
        <f>IF(A789="","",DATE(YEAR(A789),MONTH(A789),1))</f>
        <v/>
      </c>
    </row>
    <row r="790">
      <c r="A790" s="25" t="n"/>
      <c r="B790" s="26" t="n"/>
      <c r="C790" s="26" t="n"/>
      <c r="D790" s="27" t="n"/>
      <c r="E790" s="26" t="n"/>
      <c r="F790" s="17">
        <f>IF(C790="","",IFERROR(INDEX(Categorias!$B$5:$B$40,MATCH(C790,Categorias!$A$5:$A$40,0)),"Categoria?"))</f>
        <v/>
      </c>
      <c r="G790" s="24">
        <f>IF(A790="","",DATE(YEAR(A790),MONTH(A790),1))</f>
        <v/>
      </c>
    </row>
    <row r="791">
      <c r="A791" s="25" t="n"/>
      <c r="B791" s="26" t="n"/>
      <c r="C791" s="26" t="n"/>
      <c r="D791" s="27" t="n"/>
      <c r="E791" s="26" t="n"/>
      <c r="F791" s="17">
        <f>IF(C791="","",IFERROR(INDEX(Categorias!$B$5:$B$40,MATCH(C791,Categorias!$A$5:$A$40,0)),"Categoria?"))</f>
        <v/>
      </c>
      <c r="G791" s="24">
        <f>IF(A791="","",DATE(YEAR(A791),MONTH(A791),1))</f>
        <v/>
      </c>
    </row>
    <row r="792">
      <c r="A792" s="25" t="n"/>
      <c r="B792" s="26" t="n"/>
      <c r="C792" s="26" t="n"/>
      <c r="D792" s="27" t="n"/>
      <c r="E792" s="26" t="n"/>
      <c r="F792" s="17">
        <f>IF(C792="","",IFERROR(INDEX(Categorias!$B$5:$B$40,MATCH(C792,Categorias!$A$5:$A$40,0)),"Categoria?"))</f>
        <v/>
      </c>
      <c r="G792" s="24">
        <f>IF(A792="","",DATE(YEAR(A792),MONTH(A792),1))</f>
        <v/>
      </c>
    </row>
    <row r="793">
      <c r="A793" s="25" t="n"/>
      <c r="B793" s="26" t="n"/>
      <c r="C793" s="26" t="n"/>
      <c r="D793" s="27" t="n"/>
      <c r="E793" s="26" t="n"/>
      <c r="F793" s="17">
        <f>IF(C793="","",IFERROR(INDEX(Categorias!$B$5:$B$40,MATCH(C793,Categorias!$A$5:$A$40,0)),"Categoria?"))</f>
        <v/>
      </c>
      <c r="G793" s="24">
        <f>IF(A793="","",DATE(YEAR(A793),MONTH(A793),1))</f>
        <v/>
      </c>
    </row>
    <row r="794">
      <c r="A794" s="25" t="n"/>
      <c r="B794" s="26" t="n"/>
      <c r="C794" s="26" t="n"/>
      <c r="D794" s="27" t="n"/>
      <c r="E794" s="26" t="n"/>
      <c r="F794" s="17">
        <f>IF(C794="","",IFERROR(INDEX(Categorias!$B$5:$B$40,MATCH(C794,Categorias!$A$5:$A$40,0)),"Categoria?"))</f>
        <v/>
      </c>
      <c r="G794" s="24">
        <f>IF(A794="","",DATE(YEAR(A794),MONTH(A794),1))</f>
        <v/>
      </c>
    </row>
    <row r="795">
      <c r="A795" s="25" t="n"/>
      <c r="B795" s="26" t="n"/>
      <c r="C795" s="26" t="n"/>
      <c r="D795" s="27" t="n"/>
      <c r="E795" s="26" t="n"/>
      <c r="F795" s="17">
        <f>IF(C795="","",IFERROR(INDEX(Categorias!$B$5:$B$40,MATCH(C795,Categorias!$A$5:$A$40,0)),"Categoria?"))</f>
        <v/>
      </c>
      <c r="G795" s="24">
        <f>IF(A795="","",DATE(YEAR(A795),MONTH(A795),1))</f>
        <v/>
      </c>
    </row>
    <row r="796">
      <c r="A796" s="25" t="n"/>
      <c r="B796" s="26" t="n"/>
      <c r="C796" s="26" t="n"/>
      <c r="D796" s="27" t="n"/>
      <c r="E796" s="26" t="n"/>
      <c r="F796" s="17">
        <f>IF(C796="","",IFERROR(INDEX(Categorias!$B$5:$B$40,MATCH(C796,Categorias!$A$5:$A$40,0)),"Categoria?"))</f>
        <v/>
      </c>
      <c r="G796" s="24">
        <f>IF(A796="","",DATE(YEAR(A796),MONTH(A796),1))</f>
        <v/>
      </c>
    </row>
    <row r="797">
      <c r="A797" s="25" t="n"/>
      <c r="B797" s="26" t="n"/>
      <c r="C797" s="26" t="n"/>
      <c r="D797" s="27" t="n"/>
      <c r="E797" s="26" t="n"/>
      <c r="F797" s="17">
        <f>IF(C797="","",IFERROR(INDEX(Categorias!$B$5:$B$40,MATCH(C797,Categorias!$A$5:$A$40,0)),"Categoria?"))</f>
        <v/>
      </c>
      <c r="G797" s="24">
        <f>IF(A797="","",DATE(YEAR(A797),MONTH(A797),1))</f>
        <v/>
      </c>
    </row>
    <row r="798">
      <c r="A798" s="25" t="n"/>
      <c r="B798" s="26" t="n"/>
      <c r="C798" s="26" t="n"/>
      <c r="D798" s="27" t="n"/>
      <c r="E798" s="26" t="n"/>
      <c r="F798" s="17">
        <f>IF(C798="","",IFERROR(INDEX(Categorias!$B$5:$B$40,MATCH(C798,Categorias!$A$5:$A$40,0)),"Categoria?"))</f>
        <v/>
      </c>
      <c r="G798" s="24">
        <f>IF(A798="","",DATE(YEAR(A798),MONTH(A798),1))</f>
        <v/>
      </c>
    </row>
    <row r="799">
      <c r="A799" s="25" t="n"/>
      <c r="B799" s="26" t="n"/>
      <c r="C799" s="26" t="n"/>
      <c r="D799" s="27" t="n"/>
      <c r="E799" s="26" t="n"/>
      <c r="F799" s="17">
        <f>IF(C799="","",IFERROR(INDEX(Categorias!$B$5:$B$40,MATCH(C799,Categorias!$A$5:$A$40,0)),"Categoria?"))</f>
        <v/>
      </c>
      <c r="G799" s="24">
        <f>IF(A799="","",DATE(YEAR(A799),MONTH(A799),1))</f>
        <v/>
      </c>
    </row>
    <row r="800">
      <c r="A800" s="25" t="n"/>
      <c r="B800" s="26" t="n"/>
      <c r="C800" s="26" t="n"/>
      <c r="D800" s="27" t="n"/>
      <c r="E800" s="26" t="n"/>
      <c r="F800" s="17">
        <f>IF(C800="","",IFERROR(INDEX(Categorias!$B$5:$B$40,MATCH(C800,Categorias!$A$5:$A$40,0)),"Categoria?"))</f>
        <v/>
      </c>
      <c r="G800" s="24">
        <f>IF(A800="","",DATE(YEAR(A800),MONTH(A800),1))</f>
        <v/>
      </c>
    </row>
    <row r="801">
      <c r="A801" s="25" t="n"/>
      <c r="B801" s="26" t="n"/>
      <c r="C801" s="26" t="n"/>
      <c r="D801" s="27" t="n"/>
      <c r="E801" s="26" t="n"/>
      <c r="F801" s="17">
        <f>IF(C801="","",IFERROR(INDEX(Categorias!$B$5:$B$40,MATCH(C801,Categorias!$A$5:$A$40,0)),"Categoria?"))</f>
        <v/>
      </c>
      <c r="G801" s="24">
        <f>IF(A801="","",DATE(YEAR(A801),MONTH(A801),1))</f>
        <v/>
      </c>
    </row>
    <row r="802">
      <c r="A802" s="25" t="n"/>
      <c r="B802" s="26" t="n"/>
      <c r="C802" s="26" t="n"/>
      <c r="D802" s="27" t="n"/>
      <c r="E802" s="26" t="n"/>
      <c r="F802" s="17">
        <f>IF(C802="","",IFERROR(INDEX(Categorias!$B$5:$B$40,MATCH(C802,Categorias!$A$5:$A$40,0)),"Categoria?"))</f>
        <v/>
      </c>
      <c r="G802" s="24">
        <f>IF(A802="","",DATE(YEAR(A802),MONTH(A802),1))</f>
        <v/>
      </c>
    </row>
    <row r="803">
      <c r="A803" s="25" t="n"/>
      <c r="B803" s="26" t="n"/>
      <c r="C803" s="26" t="n"/>
      <c r="D803" s="27" t="n"/>
      <c r="E803" s="26" t="n"/>
      <c r="F803" s="17">
        <f>IF(C803="","",IFERROR(INDEX(Categorias!$B$5:$B$40,MATCH(C803,Categorias!$A$5:$A$40,0)),"Categoria?"))</f>
        <v/>
      </c>
      <c r="G803" s="24">
        <f>IF(A803="","",DATE(YEAR(A803),MONTH(A803),1))</f>
        <v/>
      </c>
    </row>
    <row r="804">
      <c r="A804" s="25" t="n"/>
      <c r="B804" s="26" t="n"/>
      <c r="C804" s="26" t="n"/>
      <c r="D804" s="27" t="n"/>
      <c r="E804" s="26" t="n"/>
      <c r="F804" s="17">
        <f>IF(C804="","",IFERROR(INDEX(Categorias!$B$5:$B$40,MATCH(C804,Categorias!$A$5:$A$40,0)),"Categoria?"))</f>
        <v/>
      </c>
      <c r="G804" s="24">
        <f>IF(A804="","",DATE(YEAR(A804),MONTH(A804),1))</f>
        <v/>
      </c>
    </row>
    <row r="805">
      <c r="A805" s="25" t="n"/>
      <c r="B805" s="26" t="n"/>
      <c r="C805" s="26" t="n"/>
      <c r="D805" s="27" t="n"/>
      <c r="E805" s="26" t="n"/>
      <c r="F805" s="17">
        <f>IF(C805="","",IFERROR(INDEX(Categorias!$B$5:$B$40,MATCH(C805,Categorias!$A$5:$A$40,0)),"Categoria?"))</f>
        <v/>
      </c>
      <c r="G805" s="24">
        <f>IF(A805="","",DATE(YEAR(A805),MONTH(A805),1))</f>
        <v/>
      </c>
    </row>
    <row r="806">
      <c r="A806" s="25" t="n"/>
      <c r="B806" s="26" t="n"/>
      <c r="C806" s="26" t="n"/>
      <c r="D806" s="27" t="n"/>
      <c r="E806" s="26" t="n"/>
      <c r="F806" s="17">
        <f>IF(C806="","",IFERROR(INDEX(Categorias!$B$5:$B$40,MATCH(C806,Categorias!$A$5:$A$40,0)),"Categoria?"))</f>
        <v/>
      </c>
      <c r="G806" s="24">
        <f>IF(A806="","",DATE(YEAR(A806),MONTH(A806),1))</f>
        <v/>
      </c>
    </row>
    <row r="807">
      <c r="A807" s="25" t="n"/>
      <c r="B807" s="26" t="n"/>
      <c r="C807" s="26" t="n"/>
      <c r="D807" s="27" t="n"/>
      <c r="E807" s="26" t="n"/>
      <c r="F807" s="17">
        <f>IF(C807="","",IFERROR(INDEX(Categorias!$B$5:$B$40,MATCH(C807,Categorias!$A$5:$A$40,0)),"Categoria?"))</f>
        <v/>
      </c>
      <c r="G807" s="24">
        <f>IF(A807="","",DATE(YEAR(A807),MONTH(A807),1))</f>
        <v/>
      </c>
    </row>
    <row r="808">
      <c r="A808" s="25" t="n"/>
      <c r="B808" s="26" t="n"/>
      <c r="C808" s="26" t="n"/>
      <c r="D808" s="27" t="n"/>
      <c r="E808" s="26" t="n"/>
      <c r="F808" s="17">
        <f>IF(C808="","",IFERROR(INDEX(Categorias!$B$5:$B$40,MATCH(C808,Categorias!$A$5:$A$40,0)),"Categoria?"))</f>
        <v/>
      </c>
      <c r="G808" s="24">
        <f>IF(A808="","",DATE(YEAR(A808),MONTH(A808),1))</f>
        <v/>
      </c>
    </row>
    <row r="809">
      <c r="A809" s="25" t="n"/>
      <c r="B809" s="26" t="n"/>
      <c r="C809" s="26" t="n"/>
      <c r="D809" s="27" t="n"/>
      <c r="E809" s="26" t="n"/>
      <c r="F809" s="17">
        <f>IF(C809="","",IFERROR(INDEX(Categorias!$B$5:$B$40,MATCH(C809,Categorias!$A$5:$A$40,0)),"Categoria?"))</f>
        <v/>
      </c>
      <c r="G809" s="24">
        <f>IF(A809="","",DATE(YEAR(A809),MONTH(A809),1))</f>
        <v/>
      </c>
    </row>
    <row r="810">
      <c r="A810" s="25" t="n"/>
      <c r="B810" s="26" t="n"/>
      <c r="C810" s="26" t="n"/>
      <c r="D810" s="27" t="n"/>
      <c r="E810" s="26" t="n"/>
      <c r="F810" s="17">
        <f>IF(C810="","",IFERROR(INDEX(Categorias!$B$5:$B$40,MATCH(C810,Categorias!$A$5:$A$40,0)),"Categoria?"))</f>
        <v/>
      </c>
      <c r="G810" s="24">
        <f>IF(A810="","",DATE(YEAR(A810),MONTH(A810),1))</f>
        <v/>
      </c>
    </row>
    <row r="811">
      <c r="A811" s="25" t="n"/>
      <c r="B811" s="26" t="n"/>
      <c r="C811" s="26" t="n"/>
      <c r="D811" s="27" t="n"/>
      <c r="E811" s="26" t="n"/>
      <c r="F811" s="17">
        <f>IF(C811="","",IFERROR(INDEX(Categorias!$B$5:$B$40,MATCH(C811,Categorias!$A$5:$A$40,0)),"Categoria?"))</f>
        <v/>
      </c>
      <c r="G811" s="24">
        <f>IF(A811="","",DATE(YEAR(A811),MONTH(A811),1))</f>
        <v/>
      </c>
    </row>
    <row r="812">
      <c r="A812" s="25" t="n"/>
      <c r="B812" s="26" t="n"/>
      <c r="C812" s="26" t="n"/>
      <c r="D812" s="27" t="n"/>
      <c r="E812" s="26" t="n"/>
      <c r="F812" s="17">
        <f>IF(C812="","",IFERROR(INDEX(Categorias!$B$5:$B$40,MATCH(C812,Categorias!$A$5:$A$40,0)),"Categoria?"))</f>
        <v/>
      </c>
      <c r="G812" s="24">
        <f>IF(A812="","",DATE(YEAR(A812),MONTH(A812),1))</f>
        <v/>
      </c>
    </row>
    <row r="813">
      <c r="A813" s="25" t="n"/>
      <c r="B813" s="26" t="n"/>
      <c r="C813" s="26" t="n"/>
      <c r="D813" s="27" t="n"/>
      <c r="E813" s="26" t="n"/>
      <c r="F813" s="17">
        <f>IF(C813="","",IFERROR(INDEX(Categorias!$B$5:$B$40,MATCH(C813,Categorias!$A$5:$A$40,0)),"Categoria?"))</f>
        <v/>
      </c>
      <c r="G813" s="24">
        <f>IF(A813="","",DATE(YEAR(A813),MONTH(A813),1))</f>
        <v/>
      </c>
    </row>
    <row r="814">
      <c r="A814" s="25" t="n"/>
      <c r="B814" s="26" t="n"/>
      <c r="C814" s="26" t="n"/>
      <c r="D814" s="27" t="n"/>
      <c r="E814" s="26" t="n"/>
      <c r="F814" s="17">
        <f>IF(C814="","",IFERROR(INDEX(Categorias!$B$5:$B$40,MATCH(C814,Categorias!$A$5:$A$40,0)),"Categoria?"))</f>
        <v/>
      </c>
      <c r="G814" s="24">
        <f>IF(A814="","",DATE(YEAR(A814),MONTH(A814),1))</f>
        <v/>
      </c>
    </row>
    <row r="815">
      <c r="A815" s="25" t="n"/>
      <c r="B815" s="26" t="n"/>
      <c r="C815" s="26" t="n"/>
      <c r="D815" s="27" t="n"/>
      <c r="E815" s="26" t="n"/>
      <c r="F815" s="17">
        <f>IF(C815="","",IFERROR(INDEX(Categorias!$B$5:$B$40,MATCH(C815,Categorias!$A$5:$A$40,0)),"Categoria?"))</f>
        <v/>
      </c>
      <c r="G815" s="24">
        <f>IF(A815="","",DATE(YEAR(A815),MONTH(A815),1))</f>
        <v/>
      </c>
    </row>
    <row r="816">
      <c r="A816" s="25" t="n"/>
      <c r="B816" s="26" t="n"/>
      <c r="C816" s="26" t="n"/>
      <c r="D816" s="27" t="n"/>
      <c r="E816" s="26" t="n"/>
      <c r="F816" s="17">
        <f>IF(C816="","",IFERROR(INDEX(Categorias!$B$5:$B$40,MATCH(C816,Categorias!$A$5:$A$40,0)),"Categoria?"))</f>
        <v/>
      </c>
      <c r="G816" s="24">
        <f>IF(A816="","",DATE(YEAR(A816),MONTH(A816),1))</f>
        <v/>
      </c>
    </row>
    <row r="817">
      <c r="A817" s="25" t="n"/>
      <c r="B817" s="26" t="n"/>
      <c r="C817" s="26" t="n"/>
      <c r="D817" s="27" t="n"/>
      <c r="E817" s="26" t="n"/>
      <c r="F817" s="17">
        <f>IF(C817="","",IFERROR(INDEX(Categorias!$B$5:$B$40,MATCH(C817,Categorias!$A$5:$A$40,0)),"Categoria?"))</f>
        <v/>
      </c>
      <c r="G817" s="24">
        <f>IF(A817="","",DATE(YEAR(A817),MONTH(A817),1))</f>
        <v/>
      </c>
    </row>
    <row r="818">
      <c r="A818" s="25" t="n"/>
      <c r="B818" s="26" t="n"/>
      <c r="C818" s="26" t="n"/>
      <c r="D818" s="27" t="n"/>
      <c r="E818" s="26" t="n"/>
      <c r="F818" s="17">
        <f>IF(C818="","",IFERROR(INDEX(Categorias!$B$5:$B$40,MATCH(C818,Categorias!$A$5:$A$40,0)),"Categoria?"))</f>
        <v/>
      </c>
      <c r="G818" s="24">
        <f>IF(A818="","",DATE(YEAR(A818),MONTH(A818),1))</f>
        <v/>
      </c>
    </row>
    <row r="819">
      <c r="A819" s="25" t="n"/>
      <c r="B819" s="26" t="n"/>
      <c r="C819" s="26" t="n"/>
      <c r="D819" s="27" t="n"/>
      <c r="E819" s="26" t="n"/>
      <c r="F819" s="17">
        <f>IF(C819="","",IFERROR(INDEX(Categorias!$B$5:$B$40,MATCH(C819,Categorias!$A$5:$A$40,0)),"Categoria?"))</f>
        <v/>
      </c>
      <c r="G819" s="24">
        <f>IF(A819="","",DATE(YEAR(A819),MONTH(A819),1))</f>
        <v/>
      </c>
    </row>
    <row r="820">
      <c r="A820" s="25" t="n"/>
      <c r="B820" s="26" t="n"/>
      <c r="C820" s="26" t="n"/>
      <c r="D820" s="27" t="n"/>
      <c r="E820" s="26" t="n"/>
      <c r="F820" s="17">
        <f>IF(C820="","",IFERROR(INDEX(Categorias!$B$5:$B$40,MATCH(C820,Categorias!$A$5:$A$40,0)),"Categoria?"))</f>
        <v/>
      </c>
      <c r="G820" s="24">
        <f>IF(A820="","",DATE(YEAR(A820),MONTH(A820),1))</f>
        <v/>
      </c>
    </row>
    <row r="821">
      <c r="A821" s="25" t="n"/>
      <c r="B821" s="26" t="n"/>
      <c r="C821" s="26" t="n"/>
      <c r="D821" s="27" t="n"/>
      <c r="E821" s="26" t="n"/>
      <c r="F821" s="17">
        <f>IF(C821="","",IFERROR(INDEX(Categorias!$B$5:$B$40,MATCH(C821,Categorias!$A$5:$A$40,0)),"Categoria?"))</f>
        <v/>
      </c>
      <c r="G821" s="24">
        <f>IF(A821="","",DATE(YEAR(A821),MONTH(A821),1))</f>
        <v/>
      </c>
    </row>
    <row r="822">
      <c r="A822" s="25" t="n"/>
      <c r="B822" s="26" t="n"/>
      <c r="C822" s="26" t="n"/>
      <c r="D822" s="27" t="n"/>
      <c r="E822" s="26" t="n"/>
      <c r="F822" s="17">
        <f>IF(C822="","",IFERROR(INDEX(Categorias!$B$5:$B$40,MATCH(C822,Categorias!$A$5:$A$40,0)),"Categoria?"))</f>
        <v/>
      </c>
      <c r="G822" s="24">
        <f>IF(A822="","",DATE(YEAR(A822),MONTH(A822),1))</f>
        <v/>
      </c>
    </row>
    <row r="823">
      <c r="A823" s="25" t="n"/>
      <c r="B823" s="26" t="n"/>
      <c r="C823" s="26" t="n"/>
      <c r="D823" s="27" t="n"/>
      <c r="E823" s="26" t="n"/>
      <c r="F823" s="17">
        <f>IF(C823="","",IFERROR(INDEX(Categorias!$B$5:$B$40,MATCH(C823,Categorias!$A$5:$A$40,0)),"Categoria?"))</f>
        <v/>
      </c>
      <c r="G823" s="24">
        <f>IF(A823="","",DATE(YEAR(A823),MONTH(A823),1))</f>
        <v/>
      </c>
    </row>
    <row r="824">
      <c r="A824" s="25" t="n"/>
      <c r="B824" s="26" t="n"/>
      <c r="C824" s="26" t="n"/>
      <c r="D824" s="27" t="n"/>
      <c r="E824" s="26" t="n"/>
      <c r="F824" s="17">
        <f>IF(C824="","",IFERROR(INDEX(Categorias!$B$5:$B$40,MATCH(C824,Categorias!$A$5:$A$40,0)),"Categoria?"))</f>
        <v/>
      </c>
      <c r="G824" s="24">
        <f>IF(A824="","",DATE(YEAR(A824),MONTH(A824),1))</f>
        <v/>
      </c>
    </row>
    <row r="825">
      <c r="A825" s="25" t="n"/>
      <c r="B825" s="26" t="n"/>
      <c r="C825" s="26" t="n"/>
      <c r="D825" s="27" t="n"/>
      <c r="E825" s="26" t="n"/>
      <c r="F825" s="17">
        <f>IF(C825="","",IFERROR(INDEX(Categorias!$B$5:$B$40,MATCH(C825,Categorias!$A$5:$A$40,0)),"Categoria?"))</f>
        <v/>
      </c>
      <c r="G825" s="24">
        <f>IF(A825="","",DATE(YEAR(A825),MONTH(A825),1))</f>
        <v/>
      </c>
    </row>
    <row r="826">
      <c r="A826" s="25" t="n"/>
      <c r="B826" s="26" t="n"/>
      <c r="C826" s="26" t="n"/>
      <c r="D826" s="27" t="n"/>
      <c r="E826" s="26" t="n"/>
      <c r="F826" s="17">
        <f>IF(C826="","",IFERROR(INDEX(Categorias!$B$5:$B$40,MATCH(C826,Categorias!$A$5:$A$40,0)),"Categoria?"))</f>
        <v/>
      </c>
      <c r="G826" s="24">
        <f>IF(A826="","",DATE(YEAR(A826),MONTH(A826),1))</f>
        <v/>
      </c>
    </row>
    <row r="827">
      <c r="A827" s="25" t="n"/>
      <c r="B827" s="26" t="n"/>
      <c r="C827" s="26" t="n"/>
      <c r="D827" s="27" t="n"/>
      <c r="E827" s="26" t="n"/>
      <c r="F827" s="17">
        <f>IF(C827="","",IFERROR(INDEX(Categorias!$B$5:$B$40,MATCH(C827,Categorias!$A$5:$A$40,0)),"Categoria?"))</f>
        <v/>
      </c>
      <c r="G827" s="24">
        <f>IF(A827="","",DATE(YEAR(A827),MONTH(A827),1))</f>
        <v/>
      </c>
    </row>
    <row r="828">
      <c r="A828" s="25" t="n"/>
      <c r="B828" s="26" t="n"/>
      <c r="C828" s="26" t="n"/>
      <c r="D828" s="27" t="n"/>
      <c r="E828" s="26" t="n"/>
      <c r="F828" s="17">
        <f>IF(C828="","",IFERROR(INDEX(Categorias!$B$5:$B$40,MATCH(C828,Categorias!$A$5:$A$40,0)),"Categoria?"))</f>
        <v/>
      </c>
      <c r="G828" s="24">
        <f>IF(A828="","",DATE(YEAR(A828),MONTH(A828),1))</f>
        <v/>
      </c>
    </row>
    <row r="829">
      <c r="A829" s="25" t="n"/>
      <c r="B829" s="26" t="n"/>
      <c r="C829" s="26" t="n"/>
      <c r="D829" s="27" t="n"/>
      <c r="E829" s="26" t="n"/>
      <c r="F829" s="17">
        <f>IF(C829="","",IFERROR(INDEX(Categorias!$B$5:$B$40,MATCH(C829,Categorias!$A$5:$A$40,0)),"Categoria?"))</f>
        <v/>
      </c>
      <c r="G829" s="24">
        <f>IF(A829="","",DATE(YEAR(A829),MONTH(A829),1))</f>
        <v/>
      </c>
    </row>
    <row r="830">
      <c r="A830" s="25" t="n"/>
      <c r="B830" s="26" t="n"/>
      <c r="C830" s="26" t="n"/>
      <c r="D830" s="27" t="n"/>
      <c r="E830" s="26" t="n"/>
      <c r="F830" s="17">
        <f>IF(C830="","",IFERROR(INDEX(Categorias!$B$5:$B$40,MATCH(C830,Categorias!$A$5:$A$40,0)),"Categoria?"))</f>
        <v/>
      </c>
      <c r="G830" s="24">
        <f>IF(A830="","",DATE(YEAR(A830),MONTH(A830),1))</f>
        <v/>
      </c>
    </row>
    <row r="831">
      <c r="A831" s="25" t="n"/>
      <c r="B831" s="26" t="n"/>
      <c r="C831" s="26" t="n"/>
      <c r="D831" s="27" t="n"/>
      <c r="E831" s="26" t="n"/>
      <c r="F831" s="17">
        <f>IF(C831="","",IFERROR(INDEX(Categorias!$B$5:$B$40,MATCH(C831,Categorias!$A$5:$A$40,0)),"Categoria?"))</f>
        <v/>
      </c>
      <c r="G831" s="24">
        <f>IF(A831="","",DATE(YEAR(A831),MONTH(A831),1))</f>
        <v/>
      </c>
    </row>
    <row r="832">
      <c r="A832" s="25" t="n"/>
      <c r="B832" s="26" t="n"/>
      <c r="C832" s="26" t="n"/>
      <c r="D832" s="27" t="n"/>
      <c r="E832" s="26" t="n"/>
      <c r="F832" s="17">
        <f>IF(C832="","",IFERROR(INDEX(Categorias!$B$5:$B$40,MATCH(C832,Categorias!$A$5:$A$40,0)),"Categoria?"))</f>
        <v/>
      </c>
      <c r="G832" s="24">
        <f>IF(A832="","",DATE(YEAR(A832),MONTH(A832),1))</f>
        <v/>
      </c>
    </row>
    <row r="833">
      <c r="A833" s="25" t="n"/>
      <c r="B833" s="26" t="n"/>
      <c r="C833" s="26" t="n"/>
      <c r="D833" s="27" t="n"/>
      <c r="E833" s="26" t="n"/>
      <c r="F833" s="17">
        <f>IF(C833="","",IFERROR(INDEX(Categorias!$B$5:$B$40,MATCH(C833,Categorias!$A$5:$A$40,0)),"Categoria?"))</f>
        <v/>
      </c>
      <c r="G833" s="24">
        <f>IF(A833="","",DATE(YEAR(A833),MONTH(A833),1))</f>
        <v/>
      </c>
    </row>
    <row r="834">
      <c r="A834" s="25" t="n"/>
      <c r="B834" s="26" t="n"/>
      <c r="C834" s="26" t="n"/>
      <c r="D834" s="27" t="n"/>
      <c r="E834" s="26" t="n"/>
      <c r="F834" s="17">
        <f>IF(C834="","",IFERROR(INDEX(Categorias!$B$5:$B$40,MATCH(C834,Categorias!$A$5:$A$40,0)),"Categoria?"))</f>
        <v/>
      </c>
      <c r="G834" s="24">
        <f>IF(A834="","",DATE(YEAR(A834),MONTH(A834),1))</f>
        <v/>
      </c>
    </row>
    <row r="835">
      <c r="A835" s="25" t="n"/>
      <c r="B835" s="26" t="n"/>
      <c r="C835" s="26" t="n"/>
      <c r="D835" s="27" t="n"/>
      <c r="E835" s="26" t="n"/>
      <c r="F835" s="17">
        <f>IF(C835="","",IFERROR(INDEX(Categorias!$B$5:$B$40,MATCH(C835,Categorias!$A$5:$A$40,0)),"Categoria?"))</f>
        <v/>
      </c>
      <c r="G835" s="24">
        <f>IF(A835="","",DATE(YEAR(A835),MONTH(A835),1))</f>
        <v/>
      </c>
    </row>
    <row r="836">
      <c r="A836" s="25" t="n"/>
      <c r="B836" s="26" t="n"/>
      <c r="C836" s="26" t="n"/>
      <c r="D836" s="27" t="n"/>
      <c r="E836" s="26" t="n"/>
      <c r="F836" s="17">
        <f>IF(C836="","",IFERROR(INDEX(Categorias!$B$5:$B$40,MATCH(C836,Categorias!$A$5:$A$40,0)),"Categoria?"))</f>
        <v/>
      </c>
      <c r="G836" s="24">
        <f>IF(A836="","",DATE(YEAR(A836),MONTH(A836),1))</f>
        <v/>
      </c>
    </row>
    <row r="837">
      <c r="A837" s="25" t="n"/>
      <c r="B837" s="26" t="n"/>
      <c r="C837" s="26" t="n"/>
      <c r="D837" s="27" t="n"/>
      <c r="E837" s="26" t="n"/>
      <c r="F837" s="17">
        <f>IF(C837="","",IFERROR(INDEX(Categorias!$B$5:$B$40,MATCH(C837,Categorias!$A$5:$A$40,0)),"Categoria?"))</f>
        <v/>
      </c>
      <c r="G837" s="24">
        <f>IF(A837="","",DATE(YEAR(A837),MONTH(A837),1))</f>
        <v/>
      </c>
    </row>
    <row r="838">
      <c r="A838" s="25" t="n"/>
      <c r="B838" s="26" t="n"/>
      <c r="C838" s="26" t="n"/>
      <c r="D838" s="27" t="n"/>
      <c r="E838" s="26" t="n"/>
      <c r="F838" s="17">
        <f>IF(C838="","",IFERROR(INDEX(Categorias!$B$5:$B$40,MATCH(C838,Categorias!$A$5:$A$40,0)),"Categoria?"))</f>
        <v/>
      </c>
      <c r="G838" s="24">
        <f>IF(A838="","",DATE(YEAR(A838),MONTH(A838),1))</f>
        <v/>
      </c>
    </row>
    <row r="839">
      <c r="A839" s="25" t="n"/>
      <c r="B839" s="26" t="n"/>
      <c r="C839" s="26" t="n"/>
      <c r="D839" s="27" t="n"/>
      <c r="E839" s="26" t="n"/>
      <c r="F839" s="17">
        <f>IF(C839="","",IFERROR(INDEX(Categorias!$B$5:$B$40,MATCH(C839,Categorias!$A$5:$A$40,0)),"Categoria?"))</f>
        <v/>
      </c>
      <c r="G839" s="24">
        <f>IF(A839="","",DATE(YEAR(A839),MONTH(A839),1))</f>
        <v/>
      </c>
    </row>
    <row r="840">
      <c r="A840" s="25" t="n"/>
      <c r="B840" s="26" t="n"/>
      <c r="C840" s="26" t="n"/>
      <c r="D840" s="27" t="n"/>
      <c r="E840" s="26" t="n"/>
      <c r="F840" s="17">
        <f>IF(C840="","",IFERROR(INDEX(Categorias!$B$5:$B$40,MATCH(C840,Categorias!$A$5:$A$40,0)),"Categoria?"))</f>
        <v/>
      </c>
      <c r="G840" s="24">
        <f>IF(A840="","",DATE(YEAR(A840),MONTH(A840),1))</f>
        <v/>
      </c>
    </row>
    <row r="841">
      <c r="A841" s="25" t="n"/>
      <c r="B841" s="26" t="n"/>
      <c r="C841" s="26" t="n"/>
      <c r="D841" s="27" t="n"/>
      <c r="E841" s="26" t="n"/>
      <c r="F841" s="17">
        <f>IF(C841="","",IFERROR(INDEX(Categorias!$B$5:$B$40,MATCH(C841,Categorias!$A$5:$A$40,0)),"Categoria?"))</f>
        <v/>
      </c>
      <c r="G841" s="24">
        <f>IF(A841="","",DATE(YEAR(A841),MONTH(A841),1))</f>
        <v/>
      </c>
    </row>
    <row r="842">
      <c r="A842" s="25" t="n"/>
      <c r="B842" s="26" t="n"/>
      <c r="C842" s="26" t="n"/>
      <c r="D842" s="27" t="n"/>
      <c r="E842" s="26" t="n"/>
      <c r="F842" s="17">
        <f>IF(C842="","",IFERROR(INDEX(Categorias!$B$5:$B$40,MATCH(C842,Categorias!$A$5:$A$40,0)),"Categoria?"))</f>
        <v/>
      </c>
      <c r="G842" s="24">
        <f>IF(A842="","",DATE(YEAR(A842),MONTH(A842),1))</f>
        <v/>
      </c>
    </row>
    <row r="843">
      <c r="A843" s="25" t="n"/>
      <c r="B843" s="26" t="n"/>
      <c r="C843" s="26" t="n"/>
      <c r="D843" s="27" t="n"/>
      <c r="E843" s="26" t="n"/>
      <c r="F843" s="17">
        <f>IF(C843="","",IFERROR(INDEX(Categorias!$B$5:$B$40,MATCH(C843,Categorias!$A$5:$A$40,0)),"Categoria?"))</f>
        <v/>
      </c>
      <c r="G843" s="24">
        <f>IF(A843="","",DATE(YEAR(A843),MONTH(A843),1))</f>
        <v/>
      </c>
    </row>
    <row r="844">
      <c r="A844" s="25" t="n"/>
      <c r="B844" s="26" t="n"/>
      <c r="C844" s="26" t="n"/>
      <c r="D844" s="27" t="n"/>
      <c r="E844" s="26" t="n"/>
      <c r="F844" s="17">
        <f>IF(C844="","",IFERROR(INDEX(Categorias!$B$5:$B$40,MATCH(C844,Categorias!$A$5:$A$40,0)),"Categoria?"))</f>
        <v/>
      </c>
      <c r="G844" s="24">
        <f>IF(A844="","",DATE(YEAR(A844),MONTH(A844),1))</f>
        <v/>
      </c>
    </row>
    <row r="845">
      <c r="A845" s="25" t="n"/>
      <c r="B845" s="26" t="n"/>
      <c r="C845" s="26" t="n"/>
      <c r="D845" s="27" t="n"/>
      <c r="E845" s="26" t="n"/>
      <c r="F845" s="17">
        <f>IF(C845="","",IFERROR(INDEX(Categorias!$B$5:$B$40,MATCH(C845,Categorias!$A$5:$A$40,0)),"Categoria?"))</f>
        <v/>
      </c>
      <c r="G845" s="24">
        <f>IF(A845="","",DATE(YEAR(A845),MONTH(A845),1))</f>
        <v/>
      </c>
    </row>
    <row r="846">
      <c r="A846" s="25" t="n"/>
      <c r="B846" s="26" t="n"/>
      <c r="C846" s="26" t="n"/>
      <c r="D846" s="27" t="n"/>
      <c r="E846" s="26" t="n"/>
      <c r="F846" s="17">
        <f>IF(C846="","",IFERROR(INDEX(Categorias!$B$5:$B$40,MATCH(C846,Categorias!$A$5:$A$40,0)),"Categoria?"))</f>
        <v/>
      </c>
      <c r="G846" s="24">
        <f>IF(A846="","",DATE(YEAR(A846),MONTH(A846),1))</f>
        <v/>
      </c>
    </row>
    <row r="847">
      <c r="A847" s="25" t="n"/>
      <c r="B847" s="26" t="n"/>
      <c r="C847" s="26" t="n"/>
      <c r="D847" s="27" t="n"/>
      <c r="E847" s="26" t="n"/>
      <c r="F847" s="17">
        <f>IF(C847="","",IFERROR(INDEX(Categorias!$B$5:$B$40,MATCH(C847,Categorias!$A$5:$A$40,0)),"Categoria?"))</f>
        <v/>
      </c>
      <c r="G847" s="24">
        <f>IF(A847="","",DATE(YEAR(A847),MONTH(A847),1))</f>
        <v/>
      </c>
    </row>
    <row r="848">
      <c r="A848" s="25" t="n"/>
      <c r="B848" s="26" t="n"/>
      <c r="C848" s="26" t="n"/>
      <c r="D848" s="27" t="n"/>
      <c r="E848" s="26" t="n"/>
      <c r="F848" s="17">
        <f>IF(C848="","",IFERROR(INDEX(Categorias!$B$5:$B$40,MATCH(C848,Categorias!$A$5:$A$40,0)),"Categoria?"))</f>
        <v/>
      </c>
      <c r="G848" s="24">
        <f>IF(A848="","",DATE(YEAR(A848),MONTH(A848),1))</f>
        <v/>
      </c>
    </row>
    <row r="849">
      <c r="A849" s="25" t="n"/>
      <c r="B849" s="26" t="n"/>
      <c r="C849" s="26" t="n"/>
      <c r="D849" s="27" t="n"/>
      <c r="E849" s="26" t="n"/>
      <c r="F849" s="17">
        <f>IF(C849="","",IFERROR(INDEX(Categorias!$B$5:$B$40,MATCH(C849,Categorias!$A$5:$A$40,0)),"Categoria?"))</f>
        <v/>
      </c>
      <c r="G849" s="24">
        <f>IF(A849="","",DATE(YEAR(A849),MONTH(A849),1))</f>
        <v/>
      </c>
    </row>
    <row r="850">
      <c r="A850" s="25" t="n"/>
      <c r="B850" s="26" t="n"/>
      <c r="C850" s="26" t="n"/>
      <c r="D850" s="27" t="n"/>
      <c r="E850" s="26" t="n"/>
      <c r="F850" s="17">
        <f>IF(C850="","",IFERROR(INDEX(Categorias!$B$5:$B$40,MATCH(C850,Categorias!$A$5:$A$40,0)),"Categoria?"))</f>
        <v/>
      </c>
      <c r="G850" s="24">
        <f>IF(A850="","",DATE(YEAR(A850),MONTH(A850),1))</f>
        <v/>
      </c>
    </row>
    <row r="851">
      <c r="A851" s="25" t="n"/>
      <c r="B851" s="26" t="n"/>
      <c r="C851" s="26" t="n"/>
      <c r="D851" s="27" t="n"/>
      <c r="E851" s="26" t="n"/>
      <c r="F851" s="17">
        <f>IF(C851="","",IFERROR(INDEX(Categorias!$B$5:$B$40,MATCH(C851,Categorias!$A$5:$A$40,0)),"Categoria?"))</f>
        <v/>
      </c>
      <c r="G851" s="24">
        <f>IF(A851="","",DATE(YEAR(A851),MONTH(A851),1))</f>
        <v/>
      </c>
    </row>
    <row r="852">
      <c r="A852" s="25" t="n"/>
      <c r="B852" s="26" t="n"/>
      <c r="C852" s="26" t="n"/>
      <c r="D852" s="27" t="n"/>
      <c r="E852" s="26" t="n"/>
      <c r="F852" s="17">
        <f>IF(C852="","",IFERROR(INDEX(Categorias!$B$5:$B$40,MATCH(C852,Categorias!$A$5:$A$40,0)),"Categoria?"))</f>
        <v/>
      </c>
      <c r="G852" s="24">
        <f>IF(A852="","",DATE(YEAR(A852),MONTH(A852),1))</f>
        <v/>
      </c>
    </row>
    <row r="853">
      <c r="A853" s="25" t="n"/>
      <c r="B853" s="26" t="n"/>
      <c r="C853" s="26" t="n"/>
      <c r="D853" s="27" t="n"/>
      <c r="E853" s="26" t="n"/>
      <c r="F853" s="17">
        <f>IF(C853="","",IFERROR(INDEX(Categorias!$B$5:$B$40,MATCH(C853,Categorias!$A$5:$A$40,0)),"Categoria?"))</f>
        <v/>
      </c>
      <c r="G853" s="24">
        <f>IF(A853="","",DATE(YEAR(A853),MONTH(A853),1))</f>
        <v/>
      </c>
    </row>
    <row r="854">
      <c r="A854" s="25" t="n"/>
      <c r="B854" s="26" t="n"/>
      <c r="C854" s="26" t="n"/>
      <c r="D854" s="27" t="n"/>
      <c r="E854" s="26" t="n"/>
      <c r="F854" s="17">
        <f>IF(C854="","",IFERROR(INDEX(Categorias!$B$5:$B$40,MATCH(C854,Categorias!$A$5:$A$40,0)),"Categoria?"))</f>
        <v/>
      </c>
      <c r="G854" s="24">
        <f>IF(A854="","",DATE(YEAR(A854),MONTH(A854),1))</f>
        <v/>
      </c>
    </row>
    <row r="855">
      <c r="A855" s="25" t="n"/>
      <c r="B855" s="26" t="n"/>
      <c r="C855" s="26" t="n"/>
      <c r="D855" s="27" t="n"/>
      <c r="E855" s="26" t="n"/>
      <c r="F855" s="17">
        <f>IF(C855="","",IFERROR(INDEX(Categorias!$B$5:$B$40,MATCH(C855,Categorias!$A$5:$A$40,0)),"Categoria?"))</f>
        <v/>
      </c>
      <c r="G855" s="24">
        <f>IF(A855="","",DATE(YEAR(A855),MONTH(A855),1))</f>
        <v/>
      </c>
    </row>
    <row r="856">
      <c r="A856" s="25" t="n"/>
      <c r="B856" s="26" t="n"/>
      <c r="C856" s="26" t="n"/>
      <c r="D856" s="27" t="n"/>
      <c r="E856" s="26" t="n"/>
      <c r="F856" s="17">
        <f>IF(C856="","",IFERROR(INDEX(Categorias!$B$5:$B$40,MATCH(C856,Categorias!$A$5:$A$40,0)),"Categoria?"))</f>
        <v/>
      </c>
      <c r="G856" s="24">
        <f>IF(A856="","",DATE(YEAR(A856),MONTH(A856),1))</f>
        <v/>
      </c>
    </row>
    <row r="857">
      <c r="A857" s="25" t="n"/>
      <c r="B857" s="26" t="n"/>
      <c r="C857" s="26" t="n"/>
      <c r="D857" s="27" t="n"/>
      <c r="E857" s="26" t="n"/>
      <c r="F857" s="17">
        <f>IF(C857="","",IFERROR(INDEX(Categorias!$B$5:$B$40,MATCH(C857,Categorias!$A$5:$A$40,0)),"Categoria?"))</f>
        <v/>
      </c>
      <c r="G857" s="24">
        <f>IF(A857="","",DATE(YEAR(A857),MONTH(A857),1))</f>
        <v/>
      </c>
    </row>
    <row r="858">
      <c r="A858" s="25" t="n"/>
      <c r="B858" s="26" t="n"/>
      <c r="C858" s="26" t="n"/>
      <c r="D858" s="27" t="n"/>
      <c r="E858" s="26" t="n"/>
      <c r="F858" s="17">
        <f>IF(C858="","",IFERROR(INDEX(Categorias!$B$5:$B$40,MATCH(C858,Categorias!$A$5:$A$40,0)),"Categoria?"))</f>
        <v/>
      </c>
      <c r="G858" s="24">
        <f>IF(A858="","",DATE(YEAR(A858),MONTH(A858),1))</f>
        <v/>
      </c>
    </row>
    <row r="859">
      <c r="A859" s="25" t="n"/>
      <c r="B859" s="26" t="n"/>
      <c r="C859" s="26" t="n"/>
      <c r="D859" s="27" t="n"/>
      <c r="E859" s="26" t="n"/>
      <c r="F859" s="17">
        <f>IF(C859="","",IFERROR(INDEX(Categorias!$B$5:$B$40,MATCH(C859,Categorias!$A$5:$A$40,0)),"Categoria?"))</f>
        <v/>
      </c>
      <c r="G859" s="24">
        <f>IF(A859="","",DATE(YEAR(A859),MONTH(A859),1))</f>
        <v/>
      </c>
    </row>
    <row r="860">
      <c r="A860" s="25" t="n"/>
      <c r="B860" s="26" t="n"/>
      <c r="C860" s="26" t="n"/>
      <c r="D860" s="27" t="n"/>
      <c r="E860" s="26" t="n"/>
      <c r="F860" s="17">
        <f>IF(C860="","",IFERROR(INDEX(Categorias!$B$5:$B$40,MATCH(C860,Categorias!$A$5:$A$40,0)),"Categoria?"))</f>
        <v/>
      </c>
      <c r="G860" s="24">
        <f>IF(A860="","",DATE(YEAR(A860),MONTH(A860),1))</f>
        <v/>
      </c>
    </row>
    <row r="861">
      <c r="A861" s="25" t="n"/>
      <c r="B861" s="26" t="n"/>
      <c r="C861" s="26" t="n"/>
      <c r="D861" s="27" t="n"/>
      <c r="E861" s="26" t="n"/>
      <c r="F861" s="17">
        <f>IF(C861="","",IFERROR(INDEX(Categorias!$B$5:$B$40,MATCH(C861,Categorias!$A$5:$A$40,0)),"Categoria?"))</f>
        <v/>
      </c>
      <c r="G861" s="24">
        <f>IF(A861="","",DATE(YEAR(A861),MONTH(A861),1))</f>
        <v/>
      </c>
    </row>
    <row r="862">
      <c r="A862" s="25" t="n"/>
      <c r="B862" s="26" t="n"/>
      <c r="C862" s="26" t="n"/>
      <c r="D862" s="27" t="n"/>
      <c r="E862" s="26" t="n"/>
      <c r="F862" s="17">
        <f>IF(C862="","",IFERROR(INDEX(Categorias!$B$5:$B$40,MATCH(C862,Categorias!$A$5:$A$40,0)),"Categoria?"))</f>
        <v/>
      </c>
      <c r="G862" s="24">
        <f>IF(A862="","",DATE(YEAR(A862),MONTH(A862),1))</f>
        <v/>
      </c>
    </row>
    <row r="863">
      <c r="A863" s="25" t="n"/>
      <c r="B863" s="26" t="n"/>
      <c r="C863" s="26" t="n"/>
      <c r="D863" s="27" t="n"/>
      <c r="E863" s="26" t="n"/>
      <c r="F863" s="17">
        <f>IF(C863="","",IFERROR(INDEX(Categorias!$B$5:$B$40,MATCH(C863,Categorias!$A$5:$A$40,0)),"Categoria?"))</f>
        <v/>
      </c>
      <c r="G863" s="24">
        <f>IF(A863="","",DATE(YEAR(A863),MONTH(A863),1))</f>
        <v/>
      </c>
    </row>
    <row r="864">
      <c r="A864" s="25" t="n"/>
      <c r="B864" s="26" t="n"/>
      <c r="C864" s="26" t="n"/>
      <c r="D864" s="27" t="n"/>
      <c r="E864" s="26" t="n"/>
      <c r="F864" s="17">
        <f>IF(C864="","",IFERROR(INDEX(Categorias!$B$5:$B$40,MATCH(C864,Categorias!$A$5:$A$40,0)),"Categoria?"))</f>
        <v/>
      </c>
      <c r="G864" s="24">
        <f>IF(A864="","",DATE(YEAR(A864),MONTH(A864),1))</f>
        <v/>
      </c>
    </row>
    <row r="865">
      <c r="A865" s="25" t="n"/>
      <c r="B865" s="26" t="n"/>
      <c r="C865" s="26" t="n"/>
      <c r="D865" s="27" t="n"/>
      <c r="E865" s="26" t="n"/>
      <c r="F865" s="17">
        <f>IF(C865="","",IFERROR(INDEX(Categorias!$B$5:$B$40,MATCH(C865,Categorias!$A$5:$A$40,0)),"Categoria?"))</f>
        <v/>
      </c>
      <c r="G865" s="24">
        <f>IF(A865="","",DATE(YEAR(A865),MONTH(A865),1))</f>
        <v/>
      </c>
    </row>
    <row r="866">
      <c r="A866" s="25" t="n"/>
      <c r="B866" s="26" t="n"/>
      <c r="C866" s="26" t="n"/>
      <c r="D866" s="27" t="n"/>
      <c r="E866" s="26" t="n"/>
      <c r="F866" s="17">
        <f>IF(C866="","",IFERROR(INDEX(Categorias!$B$5:$B$40,MATCH(C866,Categorias!$A$5:$A$40,0)),"Categoria?"))</f>
        <v/>
      </c>
      <c r="G866" s="24">
        <f>IF(A866="","",DATE(YEAR(A866),MONTH(A866),1))</f>
        <v/>
      </c>
    </row>
    <row r="867">
      <c r="A867" s="25" t="n"/>
      <c r="B867" s="26" t="n"/>
      <c r="C867" s="26" t="n"/>
      <c r="D867" s="27" t="n"/>
      <c r="E867" s="26" t="n"/>
      <c r="F867" s="17">
        <f>IF(C867="","",IFERROR(INDEX(Categorias!$B$5:$B$40,MATCH(C867,Categorias!$A$5:$A$40,0)),"Categoria?"))</f>
        <v/>
      </c>
      <c r="G867" s="24">
        <f>IF(A867="","",DATE(YEAR(A867),MONTH(A867),1))</f>
        <v/>
      </c>
    </row>
    <row r="868">
      <c r="A868" s="25" t="n"/>
      <c r="B868" s="26" t="n"/>
      <c r="C868" s="26" t="n"/>
      <c r="D868" s="27" t="n"/>
      <c r="E868" s="26" t="n"/>
      <c r="F868" s="17">
        <f>IF(C868="","",IFERROR(INDEX(Categorias!$B$5:$B$40,MATCH(C868,Categorias!$A$5:$A$40,0)),"Categoria?"))</f>
        <v/>
      </c>
      <c r="G868" s="24">
        <f>IF(A868="","",DATE(YEAR(A868),MONTH(A868),1))</f>
        <v/>
      </c>
    </row>
    <row r="869">
      <c r="A869" s="25" t="n"/>
      <c r="B869" s="26" t="n"/>
      <c r="C869" s="26" t="n"/>
      <c r="D869" s="27" t="n"/>
      <c r="E869" s="26" t="n"/>
      <c r="F869" s="17">
        <f>IF(C869="","",IFERROR(INDEX(Categorias!$B$5:$B$40,MATCH(C869,Categorias!$A$5:$A$40,0)),"Categoria?"))</f>
        <v/>
      </c>
      <c r="G869" s="24">
        <f>IF(A869="","",DATE(YEAR(A869),MONTH(A869),1))</f>
        <v/>
      </c>
    </row>
    <row r="870">
      <c r="A870" s="25" t="n"/>
      <c r="B870" s="26" t="n"/>
      <c r="C870" s="26" t="n"/>
      <c r="D870" s="27" t="n"/>
      <c r="E870" s="26" t="n"/>
      <c r="F870" s="17">
        <f>IF(C870="","",IFERROR(INDEX(Categorias!$B$5:$B$40,MATCH(C870,Categorias!$A$5:$A$40,0)),"Categoria?"))</f>
        <v/>
      </c>
      <c r="G870" s="24">
        <f>IF(A870="","",DATE(YEAR(A870),MONTH(A870),1))</f>
        <v/>
      </c>
    </row>
    <row r="871">
      <c r="A871" s="25" t="n"/>
      <c r="B871" s="26" t="n"/>
      <c r="C871" s="26" t="n"/>
      <c r="D871" s="27" t="n"/>
      <c r="E871" s="26" t="n"/>
      <c r="F871" s="17">
        <f>IF(C871="","",IFERROR(INDEX(Categorias!$B$5:$B$40,MATCH(C871,Categorias!$A$5:$A$40,0)),"Categoria?"))</f>
        <v/>
      </c>
      <c r="G871" s="24">
        <f>IF(A871="","",DATE(YEAR(A871),MONTH(A871),1))</f>
        <v/>
      </c>
    </row>
    <row r="872">
      <c r="A872" s="25" t="n"/>
      <c r="B872" s="26" t="n"/>
      <c r="C872" s="26" t="n"/>
      <c r="D872" s="27" t="n"/>
      <c r="E872" s="26" t="n"/>
      <c r="F872" s="17">
        <f>IF(C872="","",IFERROR(INDEX(Categorias!$B$5:$B$40,MATCH(C872,Categorias!$A$5:$A$40,0)),"Categoria?"))</f>
        <v/>
      </c>
      <c r="G872" s="24">
        <f>IF(A872="","",DATE(YEAR(A872),MONTH(A872),1))</f>
        <v/>
      </c>
    </row>
    <row r="873">
      <c r="A873" s="25" t="n"/>
      <c r="B873" s="26" t="n"/>
      <c r="C873" s="26" t="n"/>
      <c r="D873" s="27" t="n"/>
      <c r="E873" s="26" t="n"/>
      <c r="F873" s="17">
        <f>IF(C873="","",IFERROR(INDEX(Categorias!$B$5:$B$40,MATCH(C873,Categorias!$A$5:$A$40,0)),"Categoria?"))</f>
        <v/>
      </c>
      <c r="G873" s="24">
        <f>IF(A873="","",DATE(YEAR(A873),MONTH(A873),1))</f>
        <v/>
      </c>
    </row>
    <row r="874">
      <c r="A874" s="25" t="n"/>
      <c r="B874" s="26" t="n"/>
      <c r="C874" s="26" t="n"/>
      <c r="D874" s="27" t="n"/>
      <c r="E874" s="26" t="n"/>
      <c r="F874" s="17">
        <f>IF(C874="","",IFERROR(INDEX(Categorias!$B$5:$B$40,MATCH(C874,Categorias!$A$5:$A$40,0)),"Categoria?"))</f>
        <v/>
      </c>
      <c r="G874" s="24">
        <f>IF(A874="","",DATE(YEAR(A874),MONTH(A874),1))</f>
        <v/>
      </c>
    </row>
    <row r="875">
      <c r="A875" s="25" t="n"/>
      <c r="B875" s="26" t="n"/>
      <c r="C875" s="26" t="n"/>
      <c r="D875" s="27" t="n"/>
      <c r="E875" s="26" t="n"/>
      <c r="F875" s="17">
        <f>IF(C875="","",IFERROR(INDEX(Categorias!$B$5:$B$40,MATCH(C875,Categorias!$A$5:$A$40,0)),"Categoria?"))</f>
        <v/>
      </c>
      <c r="G875" s="24">
        <f>IF(A875="","",DATE(YEAR(A875),MONTH(A875),1))</f>
        <v/>
      </c>
    </row>
    <row r="876">
      <c r="A876" s="25" t="n"/>
      <c r="B876" s="26" t="n"/>
      <c r="C876" s="26" t="n"/>
      <c r="D876" s="27" t="n"/>
      <c r="E876" s="26" t="n"/>
      <c r="F876" s="17">
        <f>IF(C876="","",IFERROR(INDEX(Categorias!$B$5:$B$40,MATCH(C876,Categorias!$A$5:$A$40,0)),"Categoria?"))</f>
        <v/>
      </c>
      <c r="G876" s="24">
        <f>IF(A876="","",DATE(YEAR(A876),MONTH(A876),1))</f>
        <v/>
      </c>
    </row>
    <row r="877">
      <c r="A877" s="25" t="n"/>
      <c r="B877" s="26" t="n"/>
      <c r="C877" s="26" t="n"/>
      <c r="D877" s="27" t="n"/>
      <c r="E877" s="26" t="n"/>
      <c r="F877" s="17">
        <f>IF(C877="","",IFERROR(INDEX(Categorias!$B$5:$B$40,MATCH(C877,Categorias!$A$5:$A$40,0)),"Categoria?"))</f>
        <v/>
      </c>
      <c r="G877" s="24">
        <f>IF(A877="","",DATE(YEAR(A877),MONTH(A877),1))</f>
        <v/>
      </c>
    </row>
    <row r="878">
      <c r="A878" s="25" t="n"/>
      <c r="B878" s="26" t="n"/>
      <c r="C878" s="26" t="n"/>
      <c r="D878" s="27" t="n"/>
      <c r="E878" s="26" t="n"/>
      <c r="F878" s="17">
        <f>IF(C878="","",IFERROR(INDEX(Categorias!$B$5:$B$40,MATCH(C878,Categorias!$A$5:$A$40,0)),"Categoria?"))</f>
        <v/>
      </c>
      <c r="G878" s="24">
        <f>IF(A878="","",DATE(YEAR(A878),MONTH(A878),1))</f>
        <v/>
      </c>
    </row>
    <row r="879">
      <c r="A879" s="25" t="n"/>
      <c r="B879" s="26" t="n"/>
      <c r="C879" s="26" t="n"/>
      <c r="D879" s="27" t="n"/>
      <c r="E879" s="26" t="n"/>
      <c r="F879" s="17">
        <f>IF(C879="","",IFERROR(INDEX(Categorias!$B$5:$B$40,MATCH(C879,Categorias!$A$5:$A$40,0)),"Categoria?"))</f>
        <v/>
      </c>
      <c r="G879" s="24">
        <f>IF(A879="","",DATE(YEAR(A879),MONTH(A879),1))</f>
        <v/>
      </c>
    </row>
    <row r="880">
      <c r="A880" s="25" t="n"/>
      <c r="B880" s="26" t="n"/>
      <c r="C880" s="26" t="n"/>
      <c r="D880" s="27" t="n"/>
      <c r="E880" s="26" t="n"/>
      <c r="F880" s="17">
        <f>IF(C880="","",IFERROR(INDEX(Categorias!$B$5:$B$40,MATCH(C880,Categorias!$A$5:$A$40,0)),"Categoria?"))</f>
        <v/>
      </c>
      <c r="G880" s="24">
        <f>IF(A880="","",DATE(YEAR(A880),MONTH(A880),1))</f>
        <v/>
      </c>
    </row>
    <row r="881">
      <c r="A881" s="25" t="n"/>
      <c r="B881" s="26" t="n"/>
      <c r="C881" s="26" t="n"/>
      <c r="D881" s="27" t="n"/>
      <c r="E881" s="26" t="n"/>
      <c r="F881" s="17">
        <f>IF(C881="","",IFERROR(INDEX(Categorias!$B$5:$B$40,MATCH(C881,Categorias!$A$5:$A$40,0)),"Categoria?"))</f>
        <v/>
      </c>
      <c r="G881" s="24">
        <f>IF(A881="","",DATE(YEAR(A881),MONTH(A881),1))</f>
        <v/>
      </c>
    </row>
    <row r="882">
      <c r="A882" s="25" t="n"/>
      <c r="B882" s="26" t="n"/>
      <c r="C882" s="26" t="n"/>
      <c r="D882" s="27" t="n"/>
      <c r="E882" s="26" t="n"/>
      <c r="F882" s="17">
        <f>IF(C882="","",IFERROR(INDEX(Categorias!$B$5:$B$40,MATCH(C882,Categorias!$A$5:$A$40,0)),"Categoria?"))</f>
        <v/>
      </c>
      <c r="G882" s="24">
        <f>IF(A882="","",DATE(YEAR(A882),MONTH(A882),1))</f>
        <v/>
      </c>
    </row>
    <row r="883">
      <c r="A883" s="25" t="n"/>
      <c r="B883" s="26" t="n"/>
      <c r="C883" s="26" t="n"/>
      <c r="D883" s="27" t="n"/>
      <c r="E883" s="26" t="n"/>
      <c r="F883" s="17">
        <f>IF(C883="","",IFERROR(INDEX(Categorias!$B$5:$B$40,MATCH(C883,Categorias!$A$5:$A$40,0)),"Categoria?"))</f>
        <v/>
      </c>
      <c r="G883" s="24">
        <f>IF(A883="","",DATE(YEAR(A883),MONTH(A883),1))</f>
        <v/>
      </c>
    </row>
    <row r="884">
      <c r="A884" s="25" t="n"/>
      <c r="B884" s="26" t="n"/>
      <c r="C884" s="26" t="n"/>
      <c r="D884" s="27" t="n"/>
      <c r="E884" s="26" t="n"/>
      <c r="F884" s="17">
        <f>IF(C884="","",IFERROR(INDEX(Categorias!$B$5:$B$40,MATCH(C884,Categorias!$A$5:$A$40,0)),"Categoria?"))</f>
        <v/>
      </c>
      <c r="G884" s="24">
        <f>IF(A884="","",DATE(YEAR(A884),MONTH(A884),1))</f>
        <v/>
      </c>
    </row>
    <row r="885">
      <c r="A885" s="25" t="n"/>
      <c r="B885" s="26" t="n"/>
      <c r="C885" s="26" t="n"/>
      <c r="D885" s="27" t="n"/>
      <c r="E885" s="26" t="n"/>
      <c r="F885" s="17">
        <f>IF(C885="","",IFERROR(INDEX(Categorias!$B$5:$B$40,MATCH(C885,Categorias!$A$5:$A$40,0)),"Categoria?"))</f>
        <v/>
      </c>
      <c r="G885" s="24">
        <f>IF(A885="","",DATE(YEAR(A885),MONTH(A885),1))</f>
        <v/>
      </c>
    </row>
    <row r="886">
      <c r="A886" s="25" t="n"/>
      <c r="B886" s="26" t="n"/>
      <c r="C886" s="26" t="n"/>
      <c r="D886" s="27" t="n"/>
      <c r="E886" s="26" t="n"/>
      <c r="F886" s="17">
        <f>IF(C886="","",IFERROR(INDEX(Categorias!$B$5:$B$40,MATCH(C886,Categorias!$A$5:$A$40,0)),"Categoria?"))</f>
        <v/>
      </c>
      <c r="G886" s="24">
        <f>IF(A886="","",DATE(YEAR(A886),MONTH(A886),1))</f>
        <v/>
      </c>
    </row>
    <row r="887">
      <c r="A887" s="25" t="n"/>
      <c r="B887" s="26" t="n"/>
      <c r="C887" s="26" t="n"/>
      <c r="D887" s="27" t="n"/>
      <c r="E887" s="26" t="n"/>
      <c r="F887" s="17">
        <f>IF(C887="","",IFERROR(INDEX(Categorias!$B$5:$B$40,MATCH(C887,Categorias!$A$5:$A$40,0)),"Categoria?"))</f>
        <v/>
      </c>
      <c r="G887" s="24">
        <f>IF(A887="","",DATE(YEAR(A887),MONTH(A887),1))</f>
        <v/>
      </c>
    </row>
    <row r="888">
      <c r="A888" s="25" t="n"/>
      <c r="B888" s="26" t="n"/>
      <c r="C888" s="26" t="n"/>
      <c r="D888" s="27" t="n"/>
      <c r="E888" s="26" t="n"/>
      <c r="F888" s="17">
        <f>IF(C888="","",IFERROR(INDEX(Categorias!$B$5:$B$40,MATCH(C888,Categorias!$A$5:$A$40,0)),"Categoria?"))</f>
        <v/>
      </c>
      <c r="G888" s="24">
        <f>IF(A888="","",DATE(YEAR(A888),MONTH(A888),1))</f>
        <v/>
      </c>
    </row>
    <row r="889">
      <c r="A889" s="25" t="n"/>
      <c r="B889" s="26" t="n"/>
      <c r="C889" s="26" t="n"/>
      <c r="D889" s="27" t="n"/>
      <c r="E889" s="26" t="n"/>
      <c r="F889" s="17">
        <f>IF(C889="","",IFERROR(INDEX(Categorias!$B$5:$B$40,MATCH(C889,Categorias!$A$5:$A$40,0)),"Categoria?"))</f>
        <v/>
      </c>
      <c r="G889" s="24">
        <f>IF(A889="","",DATE(YEAR(A889),MONTH(A889),1))</f>
        <v/>
      </c>
    </row>
    <row r="890">
      <c r="A890" s="25" t="n"/>
      <c r="B890" s="26" t="n"/>
      <c r="C890" s="26" t="n"/>
      <c r="D890" s="27" t="n"/>
      <c r="E890" s="26" t="n"/>
      <c r="F890" s="17">
        <f>IF(C890="","",IFERROR(INDEX(Categorias!$B$5:$B$40,MATCH(C890,Categorias!$A$5:$A$40,0)),"Categoria?"))</f>
        <v/>
      </c>
      <c r="G890" s="24">
        <f>IF(A890="","",DATE(YEAR(A890),MONTH(A890),1))</f>
        <v/>
      </c>
    </row>
    <row r="891">
      <c r="A891" s="25" t="n"/>
      <c r="B891" s="26" t="n"/>
      <c r="C891" s="26" t="n"/>
      <c r="D891" s="27" t="n"/>
      <c r="E891" s="26" t="n"/>
      <c r="F891" s="17">
        <f>IF(C891="","",IFERROR(INDEX(Categorias!$B$5:$B$40,MATCH(C891,Categorias!$A$5:$A$40,0)),"Categoria?"))</f>
        <v/>
      </c>
      <c r="G891" s="24">
        <f>IF(A891="","",DATE(YEAR(A891),MONTH(A891),1))</f>
        <v/>
      </c>
    </row>
    <row r="892">
      <c r="A892" s="25" t="n"/>
      <c r="B892" s="26" t="n"/>
      <c r="C892" s="26" t="n"/>
      <c r="D892" s="27" t="n"/>
      <c r="E892" s="26" t="n"/>
      <c r="F892" s="17">
        <f>IF(C892="","",IFERROR(INDEX(Categorias!$B$5:$B$40,MATCH(C892,Categorias!$A$5:$A$40,0)),"Categoria?"))</f>
        <v/>
      </c>
      <c r="G892" s="24">
        <f>IF(A892="","",DATE(YEAR(A892),MONTH(A892),1))</f>
        <v/>
      </c>
    </row>
    <row r="893">
      <c r="A893" s="25" t="n"/>
      <c r="B893" s="26" t="n"/>
      <c r="C893" s="26" t="n"/>
      <c r="D893" s="27" t="n"/>
      <c r="E893" s="26" t="n"/>
      <c r="F893" s="17">
        <f>IF(C893="","",IFERROR(INDEX(Categorias!$B$5:$B$40,MATCH(C893,Categorias!$A$5:$A$40,0)),"Categoria?"))</f>
        <v/>
      </c>
      <c r="G893" s="24">
        <f>IF(A893="","",DATE(YEAR(A893),MONTH(A893),1))</f>
        <v/>
      </c>
    </row>
    <row r="894">
      <c r="A894" s="25" t="n"/>
      <c r="B894" s="26" t="n"/>
      <c r="C894" s="26" t="n"/>
      <c r="D894" s="27" t="n"/>
      <c r="E894" s="26" t="n"/>
      <c r="F894" s="17">
        <f>IF(C894="","",IFERROR(INDEX(Categorias!$B$5:$B$40,MATCH(C894,Categorias!$A$5:$A$40,0)),"Categoria?"))</f>
        <v/>
      </c>
      <c r="G894" s="24">
        <f>IF(A894="","",DATE(YEAR(A894),MONTH(A894),1))</f>
        <v/>
      </c>
    </row>
    <row r="895">
      <c r="A895" s="25" t="n"/>
      <c r="B895" s="26" t="n"/>
      <c r="C895" s="26" t="n"/>
      <c r="D895" s="27" t="n"/>
      <c r="E895" s="26" t="n"/>
      <c r="F895" s="17">
        <f>IF(C895="","",IFERROR(INDEX(Categorias!$B$5:$B$40,MATCH(C895,Categorias!$A$5:$A$40,0)),"Categoria?"))</f>
        <v/>
      </c>
      <c r="G895" s="24">
        <f>IF(A895="","",DATE(YEAR(A895),MONTH(A895),1))</f>
        <v/>
      </c>
    </row>
    <row r="896">
      <c r="A896" s="25" t="n"/>
      <c r="B896" s="26" t="n"/>
      <c r="C896" s="26" t="n"/>
      <c r="D896" s="27" t="n"/>
      <c r="E896" s="26" t="n"/>
      <c r="F896" s="17">
        <f>IF(C896="","",IFERROR(INDEX(Categorias!$B$5:$B$40,MATCH(C896,Categorias!$A$5:$A$40,0)),"Categoria?"))</f>
        <v/>
      </c>
      <c r="G896" s="24">
        <f>IF(A896="","",DATE(YEAR(A896),MONTH(A896),1))</f>
        <v/>
      </c>
    </row>
    <row r="897">
      <c r="A897" s="25" t="n"/>
      <c r="B897" s="26" t="n"/>
      <c r="C897" s="26" t="n"/>
      <c r="D897" s="27" t="n"/>
      <c r="E897" s="26" t="n"/>
      <c r="F897" s="17">
        <f>IF(C897="","",IFERROR(INDEX(Categorias!$B$5:$B$40,MATCH(C897,Categorias!$A$5:$A$40,0)),"Categoria?"))</f>
        <v/>
      </c>
      <c r="G897" s="24">
        <f>IF(A897="","",DATE(YEAR(A897),MONTH(A897),1))</f>
        <v/>
      </c>
    </row>
    <row r="898">
      <c r="A898" s="25" t="n"/>
      <c r="B898" s="26" t="n"/>
      <c r="C898" s="26" t="n"/>
      <c r="D898" s="27" t="n"/>
      <c r="E898" s="26" t="n"/>
      <c r="F898" s="17">
        <f>IF(C898="","",IFERROR(INDEX(Categorias!$B$5:$B$40,MATCH(C898,Categorias!$A$5:$A$40,0)),"Categoria?"))</f>
        <v/>
      </c>
      <c r="G898" s="24">
        <f>IF(A898="","",DATE(YEAR(A898),MONTH(A898),1))</f>
        <v/>
      </c>
    </row>
    <row r="899">
      <c r="A899" s="25" t="n"/>
      <c r="B899" s="26" t="n"/>
      <c r="C899" s="26" t="n"/>
      <c r="D899" s="27" t="n"/>
      <c r="E899" s="26" t="n"/>
      <c r="F899" s="17">
        <f>IF(C899="","",IFERROR(INDEX(Categorias!$B$5:$B$40,MATCH(C899,Categorias!$A$5:$A$40,0)),"Categoria?"))</f>
        <v/>
      </c>
      <c r="G899" s="24">
        <f>IF(A899="","",DATE(YEAR(A899),MONTH(A899),1))</f>
        <v/>
      </c>
    </row>
    <row r="900">
      <c r="A900" s="25" t="n"/>
      <c r="B900" s="26" t="n"/>
      <c r="C900" s="26" t="n"/>
      <c r="D900" s="27" t="n"/>
      <c r="E900" s="26" t="n"/>
      <c r="F900" s="17">
        <f>IF(C900="","",IFERROR(INDEX(Categorias!$B$5:$B$40,MATCH(C900,Categorias!$A$5:$A$40,0)),"Categoria?"))</f>
        <v/>
      </c>
      <c r="G900" s="24">
        <f>IF(A900="","",DATE(YEAR(A900),MONTH(A900),1))</f>
        <v/>
      </c>
    </row>
    <row r="901">
      <c r="A901" s="25" t="n"/>
      <c r="B901" s="26" t="n"/>
      <c r="C901" s="26" t="n"/>
      <c r="D901" s="27" t="n"/>
      <c r="E901" s="26" t="n"/>
      <c r="F901" s="17">
        <f>IF(C901="","",IFERROR(INDEX(Categorias!$B$5:$B$40,MATCH(C901,Categorias!$A$5:$A$40,0)),"Categoria?"))</f>
        <v/>
      </c>
      <c r="G901" s="24">
        <f>IF(A901="","",DATE(YEAR(A901),MONTH(A901),1))</f>
        <v/>
      </c>
    </row>
    <row r="902">
      <c r="A902" s="25" t="n"/>
      <c r="B902" s="26" t="n"/>
      <c r="C902" s="26" t="n"/>
      <c r="D902" s="27" t="n"/>
      <c r="E902" s="26" t="n"/>
      <c r="F902" s="17">
        <f>IF(C902="","",IFERROR(INDEX(Categorias!$B$5:$B$40,MATCH(C902,Categorias!$A$5:$A$40,0)),"Categoria?"))</f>
        <v/>
      </c>
      <c r="G902" s="24">
        <f>IF(A902="","",DATE(YEAR(A902),MONTH(A902),1))</f>
        <v/>
      </c>
    </row>
    <row r="903">
      <c r="A903" s="25" t="n"/>
      <c r="B903" s="26" t="n"/>
      <c r="C903" s="26" t="n"/>
      <c r="D903" s="27" t="n"/>
      <c r="E903" s="26" t="n"/>
      <c r="F903" s="17">
        <f>IF(C903="","",IFERROR(INDEX(Categorias!$B$5:$B$40,MATCH(C903,Categorias!$A$5:$A$40,0)),"Categoria?"))</f>
        <v/>
      </c>
      <c r="G903" s="24">
        <f>IF(A903="","",DATE(YEAR(A903),MONTH(A903),1))</f>
        <v/>
      </c>
    </row>
    <row r="904">
      <c r="A904" s="25" t="n"/>
      <c r="B904" s="26" t="n"/>
      <c r="C904" s="26" t="n"/>
      <c r="D904" s="27" t="n"/>
      <c r="E904" s="26" t="n"/>
      <c r="F904" s="17">
        <f>IF(C904="","",IFERROR(INDEX(Categorias!$B$5:$B$40,MATCH(C904,Categorias!$A$5:$A$40,0)),"Categoria?"))</f>
        <v/>
      </c>
      <c r="G904" s="24">
        <f>IF(A904="","",DATE(YEAR(A904),MONTH(A904),1))</f>
        <v/>
      </c>
    </row>
    <row r="905">
      <c r="A905" s="25" t="n"/>
      <c r="B905" s="26" t="n"/>
      <c r="C905" s="26" t="n"/>
      <c r="D905" s="27" t="n"/>
      <c r="E905" s="26" t="n"/>
      <c r="F905" s="17">
        <f>IF(C905="","",IFERROR(INDEX(Categorias!$B$5:$B$40,MATCH(C905,Categorias!$A$5:$A$40,0)),"Categoria?"))</f>
        <v/>
      </c>
      <c r="G905" s="24">
        <f>IF(A905="","",DATE(YEAR(A905),MONTH(A905),1))</f>
        <v/>
      </c>
    </row>
    <row r="906">
      <c r="A906" s="25" t="n"/>
      <c r="B906" s="26" t="n"/>
      <c r="C906" s="26" t="n"/>
      <c r="D906" s="27" t="n"/>
      <c r="E906" s="26" t="n"/>
      <c r="F906" s="17">
        <f>IF(C906="","",IFERROR(INDEX(Categorias!$B$5:$B$40,MATCH(C906,Categorias!$A$5:$A$40,0)),"Categoria?"))</f>
        <v/>
      </c>
      <c r="G906" s="24">
        <f>IF(A906="","",DATE(YEAR(A906),MONTH(A906),1))</f>
        <v/>
      </c>
    </row>
    <row r="907">
      <c r="A907" s="25" t="n"/>
      <c r="B907" s="26" t="n"/>
      <c r="C907" s="26" t="n"/>
      <c r="D907" s="27" t="n"/>
      <c r="E907" s="26" t="n"/>
      <c r="F907" s="17">
        <f>IF(C907="","",IFERROR(INDEX(Categorias!$B$5:$B$40,MATCH(C907,Categorias!$A$5:$A$40,0)),"Categoria?"))</f>
        <v/>
      </c>
      <c r="G907" s="24">
        <f>IF(A907="","",DATE(YEAR(A907),MONTH(A907),1))</f>
        <v/>
      </c>
    </row>
    <row r="908">
      <c r="A908" s="25" t="n"/>
      <c r="B908" s="26" t="n"/>
      <c r="C908" s="26" t="n"/>
      <c r="D908" s="27" t="n"/>
      <c r="E908" s="26" t="n"/>
      <c r="F908" s="17">
        <f>IF(C908="","",IFERROR(INDEX(Categorias!$B$5:$B$40,MATCH(C908,Categorias!$A$5:$A$40,0)),"Categoria?"))</f>
        <v/>
      </c>
      <c r="G908" s="24">
        <f>IF(A908="","",DATE(YEAR(A908),MONTH(A908),1))</f>
        <v/>
      </c>
    </row>
    <row r="909">
      <c r="A909" s="25" t="n"/>
      <c r="B909" s="26" t="n"/>
      <c r="C909" s="26" t="n"/>
      <c r="D909" s="27" t="n"/>
      <c r="E909" s="26" t="n"/>
      <c r="F909" s="17">
        <f>IF(C909="","",IFERROR(INDEX(Categorias!$B$5:$B$40,MATCH(C909,Categorias!$A$5:$A$40,0)),"Categoria?"))</f>
        <v/>
      </c>
      <c r="G909" s="24">
        <f>IF(A909="","",DATE(YEAR(A909),MONTH(A909),1))</f>
        <v/>
      </c>
    </row>
    <row r="910">
      <c r="A910" s="25" t="n"/>
      <c r="B910" s="26" t="n"/>
      <c r="C910" s="26" t="n"/>
      <c r="D910" s="27" t="n"/>
      <c r="E910" s="26" t="n"/>
      <c r="F910" s="17">
        <f>IF(C910="","",IFERROR(INDEX(Categorias!$B$5:$B$40,MATCH(C910,Categorias!$A$5:$A$40,0)),"Categoria?"))</f>
        <v/>
      </c>
      <c r="G910" s="24">
        <f>IF(A910="","",DATE(YEAR(A910),MONTH(A910),1))</f>
        <v/>
      </c>
    </row>
    <row r="911">
      <c r="A911" s="25" t="n"/>
      <c r="B911" s="26" t="n"/>
      <c r="C911" s="26" t="n"/>
      <c r="D911" s="27" t="n"/>
      <c r="E911" s="26" t="n"/>
      <c r="F911" s="17">
        <f>IF(C911="","",IFERROR(INDEX(Categorias!$B$5:$B$40,MATCH(C911,Categorias!$A$5:$A$40,0)),"Categoria?"))</f>
        <v/>
      </c>
      <c r="G911" s="24">
        <f>IF(A911="","",DATE(YEAR(A911),MONTH(A911),1))</f>
        <v/>
      </c>
    </row>
    <row r="912">
      <c r="A912" s="25" t="n"/>
      <c r="B912" s="26" t="n"/>
      <c r="C912" s="26" t="n"/>
      <c r="D912" s="27" t="n"/>
      <c r="E912" s="26" t="n"/>
      <c r="F912" s="17">
        <f>IF(C912="","",IFERROR(INDEX(Categorias!$B$5:$B$40,MATCH(C912,Categorias!$A$5:$A$40,0)),"Categoria?"))</f>
        <v/>
      </c>
      <c r="G912" s="24">
        <f>IF(A912="","",DATE(YEAR(A912),MONTH(A912),1))</f>
        <v/>
      </c>
    </row>
    <row r="913">
      <c r="A913" s="25" t="n"/>
      <c r="B913" s="26" t="n"/>
      <c r="C913" s="26" t="n"/>
      <c r="D913" s="27" t="n"/>
      <c r="E913" s="26" t="n"/>
      <c r="F913" s="17">
        <f>IF(C913="","",IFERROR(INDEX(Categorias!$B$5:$B$40,MATCH(C913,Categorias!$A$5:$A$40,0)),"Categoria?"))</f>
        <v/>
      </c>
      <c r="G913" s="24">
        <f>IF(A913="","",DATE(YEAR(A913),MONTH(A913),1))</f>
        <v/>
      </c>
    </row>
    <row r="914">
      <c r="A914" s="25" t="n"/>
      <c r="B914" s="26" t="n"/>
      <c r="C914" s="26" t="n"/>
      <c r="D914" s="27" t="n"/>
      <c r="E914" s="26" t="n"/>
      <c r="F914" s="17">
        <f>IF(C914="","",IFERROR(INDEX(Categorias!$B$5:$B$40,MATCH(C914,Categorias!$A$5:$A$40,0)),"Categoria?"))</f>
        <v/>
      </c>
      <c r="G914" s="24">
        <f>IF(A914="","",DATE(YEAR(A914),MONTH(A914),1))</f>
        <v/>
      </c>
    </row>
    <row r="915">
      <c r="A915" s="25" t="n"/>
      <c r="B915" s="26" t="n"/>
      <c r="C915" s="26" t="n"/>
      <c r="D915" s="27" t="n"/>
      <c r="E915" s="26" t="n"/>
      <c r="F915" s="17">
        <f>IF(C915="","",IFERROR(INDEX(Categorias!$B$5:$B$40,MATCH(C915,Categorias!$A$5:$A$40,0)),"Categoria?"))</f>
        <v/>
      </c>
      <c r="G915" s="24">
        <f>IF(A915="","",DATE(YEAR(A915),MONTH(A915),1))</f>
        <v/>
      </c>
    </row>
    <row r="916">
      <c r="A916" s="25" t="n"/>
      <c r="B916" s="26" t="n"/>
      <c r="C916" s="26" t="n"/>
      <c r="D916" s="27" t="n"/>
      <c r="E916" s="26" t="n"/>
      <c r="F916" s="17">
        <f>IF(C916="","",IFERROR(INDEX(Categorias!$B$5:$B$40,MATCH(C916,Categorias!$A$5:$A$40,0)),"Categoria?"))</f>
        <v/>
      </c>
      <c r="G916" s="24">
        <f>IF(A916="","",DATE(YEAR(A916),MONTH(A916),1))</f>
        <v/>
      </c>
    </row>
    <row r="917">
      <c r="A917" s="25" t="n"/>
      <c r="B917" s="26" t="n"/>
      <c r="C917" s="26" t="n"/>
      <c r="D917" s="27" t="n"/>
      <c r="E917" s="26" t="n"/>
      <c r="F917" s="17">
        <f>IF(C917="","",IFERROR(INDEX(Categorias!$B$5:$B$40,MATCH(C917,Categorias!$A$5:$A$40,0)),"Categoria?"))</f>
        <v/>
      </c>
      <c r="G917" s="24">
        <f>IF(A917="","",DATE(YEAR(A917),MONTH(A917),1))</f>
        <v/>
      </c>
    </row>
    <row r="918">
      <c r="A918" s="25" t="n"/>
      <c r="B918" s="26" t="n"/>
      <c r="C918" s="26" t="n"/>
      <c r="D918" s="27" t="n"/>
      <c r="E918" s="26" t="n"/>
      <c r="F918" s="17">
        <f>IF(C918="","",IFERROR(INDEX(Categorias!$B$5:$B$40,MATCH(C918,Categorias!$A$5:$A$40,0)),"Categoria?"))</f>
        <v/>
      </c>
      <c r="G918" s="24">
        <f>IF(A918="","",DATE(YEAR(A918),MONTH(A918),1))</f>
        <v/>
      </c>
    </row>
    <row r="919">
      <c r="A919" s="25" t="n"/>
      <c r="B919" s="26" t="n"/>
      <c r="C919" s="26" t="n"/>
      <c r="D919" s="27" t="n"/>
      <c r="E919" s="26" t="n"/>
      <c r="F919" s="17">
        <f>IF(C919="","",IFERROR(INDEX(Categorias!$B$5:$B$40,MATCH(C919,Categorias!$A$5:$A$40,0)),"Categoria?"))</f>
        <v/>
      </c>
      <c r="G919" s="24">
        <f>IF(A919="","",DATE(YEAR(A919),MONTH(A919),1))</f>
        <v/>
      </c>
    </row>
    <row r="920">
      <c r="A920" s="25" t="n"/>
      <c r="B920" s="26" t="n"/>
      <c r="C920" s="26" t="n"/>
      <c r="D920" s="27" t="n"/>
      <c r="E920" s="26" t="n"/>
      <c r="F920" s="17">
        <f>IF(C920="","",IFERROR(INDEX(Categorias!$B$5:$B$40,MATCH(C920,Categorias!$A$5:$A$40,0)),"Categoria?"))</f>
        <v/>
      </c>
      <c r="G920" s="24">
        <f>IF(A920="","",DATE(YEAR(A920),MONTH(A920),1))</f>
        <v/>
      </c>
    </row>
    <row r="921">
      <c r="A921" s="25" t="n"/>
      <c r="B921" s="26" t="n"/>
      <c r="C921" s="26" t="n"/>
      <c r="D921" s="27" t="n"/>
      <c r="E921" s="26" t="n"/>
      <c r="F921" s="17">
        <f>IF(C921="","",IFERROR(INDEX(Categorias!$B$5:$B$40,MATCH(C921,Categorias!$A$5:$A$40,0)),"Categoria?"))</f>
        <v/>
      </c>
      <c r="G921" s="24">
        <f>IF(A921="","",DATE(YEAR(A921),MONTH(A921),1))</f>
        <v/>
      </c>
    </row>
    <row r="922">
      <c r="A922" s="25" t="n"/>
      <c r="B922" s="26" t="n"/>
      <c r="C922" s="26" t="n"/>
      <c r="D922" s="27" t="n"/>
      <c r="E922" s="26" t="n"/>
      <c r="F922" s="17">
        <f>IF(C922="","",IFERROR(INDEX(Categorias!$B$5:$B$40,MATCH(C922,Categorias!$A$5:$A$40,0)),"Categoria?"))</f>
        <v/>
      </c>
      <c r="G922" s="24">
        <f>IF(A922="","",DATE(YEAR(A922),MONTH(A922),1))</f>
        <v/>
      </c>
    </row>
    <row r="923">
      <c r="A923" s="25" t="n"/>
      <c r="B923" s="26" t="n"/>
      <c r="C923" s="26" t="n"/>
      <c r="D923" s="27" t="n"/>
      <c r="E923" s="26" t="n"/>
      <c r="F923" s="17">
        <f>IF(C923="","",IFERROR(INDEX(Categorias!$B$5:$B$40,MATCH(C923,Categorias!$A$5:$A$40,0)),"Categoria?"))</f>
        <v/>
      </c>
      <c r="G923" s="24">
        <f>IF(A923="","",DATE(YEAR(A923),MONTH(A923),1))</f>
        <v/>
      </c>
    </row>
    <row r="924">
      <c r="A924" s="25" t="n"/>
      <c r="B924" s="26" t="n"/>
      <c r="C924" s="26" t="n"/>
      <c r="D924" s="27" t="n"/>
      <c r="E924" s="26" t="n"/>
      <c r="F924" s="17">
        <f>IF(C924="","",IFERROR(INDEX(Categorias!$B$5:$B$40,MATCH(C924,Categorias!$A$5:$A$40,0)),"Categoria?"))</f>
        <v/>
      </c>
      <c r="G924" s="24">
        <f>IF(A924="","",DATE(YEAR(A924),MONTH(A924),1))</f>
        <v/>
      </c>
    </row>
    <row r="925">
      <c r="A925" s="25" t="n"/>
      <c r="B925" s="26" t="n"/>
      <c r="C925" s="26" t="n"/>
      <c r="D925" s="27" t="n"/>
      <c r="E925" s="26" t="n"/>
      <c r="F925" s="17">
        <f>IF(C925="","",IFERROR(INDEX(Categorias!$B$5:$B$40,MATCH(C925,Categorias!$A$5:$A$40,0)),"Categoria?"))</f>
        <v/>
      </c>
      <c r="G925" s="24">
        <f>IF(A925="","",DATE(YEAR(A925),MONTH(A925),1))</f>
        <v/>
      </c>
    </row>
    <row r="926">
      <c r="A926" s="25" t="n"/>
      <c r="B926" s="26" t="n"/>
      <c r="C926" s="26" t="n"/>
      <c r="D926" s="27" t="n"/>
      <c r="E926" s="26" t="n"/>
      <c r="F926" s="17">
        <f>IF(C926="","",IFERROR(INDEX(Categorias!$B$5:$B$40,MATCH(C926,Categorias!$A$5:$A$40,0)),"Categoria?"))</f>
        <v/>
      </c>
      <c r="G926" s="24">
        <f>IF(A926="","",DATE(YEAR(A926),MONTH(A926),1))</f>
        <v/>
      </c>
    </row>
    <row r="927">
      <c r="A927" s="25" t="n"/>
      <c r="B927" s="26" t="n"/>
      <c r="C927" s="26" t="n"/>
      <c r="D927" s="27" t="n"/>
      <c r="E927" s="26" t="n"/>
      <c r="F927" s="17">
        <f>IF(C927="","",IFERROR(INDEX(Categorias!$B$5:$B$40,MATCH(C927,Categorias!$A$5:$A$40,0)),"Categoria?"))</f>
        <v/>
      </c>
      <c r="G927" s="24">
        <f>IF(A927="","",DATE(YEAR(A927),MONTH(A927),1))</f>
        <v/>
      </c>
    </row>
    <row r="928">
      <c r="A928" s="25" t="n"/>
      <c r="B928" s="26" t="n"/>
      <c r="C928" s="26" t="n"/>
      <c r="D928" s="27" t="n"/>
      <c r="E928" s="26" t="n"/>
      <c r="F928" s="17">
        <f>IF(C928="","",IFERROR(INDEX(Categorias!$B$5:$B$40,MATCH(C928,Categorias!$A$5:$A$40,0)),"Categoria?"))</f>
        <v/>
      </c>
      <c r="G928" s="24">
        <f>IF(A928="","",DATE(YEAR(A928),MONTH(A928),1))</f>
        <v/>
      </c>
    </row>
    <row r="929">
      <c r="A929" s="25" t="n"/>
      <c r="B929" s="26" t="n"/>
      <c r="C929" s="26" t="n"/>
      <c r="D929" s="27" t="n"/>
      <c r="E929" s="26" t="n"/>
      <c r="F929" s="17">
        <f>IF(C929="","",IFERROR(INDEX(Categorias!$B$5:$B$40,MATCH(C929,Categorias!$A$5:$A$40,0)),"Categoria?"))</f>
        <v/>
      </c>
      <c r="G929" s="24">
        <f>IF(A929="","",DATE(YEAR(A929),MONTH(A929),1))</f>
        <v/>
      </c>
    </row>
    <row r="930">
      <c r="A930" s="25" t="n"/>
      <c r="B930" s="26" t="n"/>
      <c r="C930" s="26" t="n"/>
      <c r="D930" s="27" t="n"/>
      <c r="E930" s="26" t="n"/>
      <c r="F930" s="17">
        <f>IF(C930="","",IFERROR(INDEX(Categorias!$B$5:$B$40,MATCH(C930,Categorias!$A$5:$A$40,0)),"Categoria?"))</f>
        <v/>
      </c>
      <c r="G930" s="24">
        <f>IF(A930="","",DATE(YEAR(A930),MONTH(A930),1))</f>
        <v/>
      </c>
    </row>
    <row r="931">
      <c r="A931" s="25" t="n"/>
      <c r="B931" s="26" t="n"/>
      <c r="C931" s="26" t="n"/>
      <c r="D931" s="27" t="n"/>
      <c r="E931" s="26" t="n"/>
      <c r="F931" s="17">
        <f>IF(C931="","",IFERROR(INDEX(Categorias!$B$5:$B$40,MATCH(C931,Categorias!$A$5:$A$40,0)),"Categoria?"))</f>
        <v/>
      </c>
      <c r="G931" s="24">
        <f>IF(A931="","",DATE(YEAR(A931),MONTH(A931),1))</f>
        <v/>
      </c>
    </row>
    <row r="932">
      <c r="A932" s="25" t="n"/>
      <c r="B932" s="26" t="n"/>
      <c r="C932" s="26" t="n"/>
      <c r="D932" s="27" t="n"/>
      <c r="E932" s="26" t="n"/>
      <c r="F932" s="17">
        <f>IF(C932="","",IFERROR(INDEX(Categorias!$B$5:$B$40,MATCH(C932,Categorias!$A$5:$A$40,0)),"Categoria?"))</f>
        <v/>
      </c>
      <c r="G932" s="24">
        <f>IF(A932="","",DATE(YEAR(A932),MONTH(A932),1))</f>
        <v/>
      </c>
    </row>
    <row r="933">
      <c r="A933" s="25" t="n"/>
      <c r="B933" s="26" t="n"/>
      <c r="C933" s="26" t="n"/>
      <c r="D933" s="27" t="n"/>
      <c r="E933" s="26" t="n"/>
      <c r="F933" s="17">
        <f>IF(C933="","",IFERROR(INDEX(Categorias!$B$5:$B$40,MATCH(C933,Categorias!$A$5:$A$40,0)),"Categoria?"))</f>
        <v/>
      </c>
      <c r="G933" s="24">
        <f>IF(A933="","",DATE(YEAR(A933),MONTH(A933),1))</f>
        <v/>
      </c>
    </row>
    <row r="934">
      <c r="A934" s="25" t="n"/>
      <c r="B934" s="26" t="n"/>
      <c r="C934" s="26" t="n"/>
      <c r="D934" s="27" t="n"/>
      <c r="E934" s="26" t="n"/>
      <c r="F934" s="17">
        <f>IF(C934="","",IFERROR(INDEX(Categorias!$B$5:$B$40,MATCH(C934,Categorias!$A$5:$A$40,0)),"Categoria?"))</f>
        <v/>
      </c>
      <c r="G934" s="24">
        <f>IF(A934="","",DATE(YEAR(A934),MONTH(A934),1))</f>
        <v/>
      </c>
    </row>
    <row r="935">
      <c r="A935" s="25" t="n"/>
      <c r="B935" s="26" t="n"/>
      <c r="C935" s="26" t="n"/>
      <c r="D935" s="27" t="n"/>
      <c r="E935" s="26" t="n"/>
      <c r="F935" s="17">
        <f>IF(C935="","",IFERROR(INDEX(Categorias!$B$5:$B$40,MATCH(C935,Categorias!$A$5:$A$40,0)),"Categoria?"))</f>
        <v/>
      </c>
      <c r="G935" s="24">
        <f>IF(A935="","",DATE(YEAR(A935),MONTH(A935),1))</f>
        <v/>
      </c>
    </row>
    <row r="936">
      <c r="A936" s="25" t="n"/>
      <c r="B936" s="26" t="n"/>
      <c r="C936" s="26" t="n"/>
      <c r="D936" s="27" t="n"/>
      <c r="E936" s="26" t="n"/>
      <c r="F936" s="17">
        <f>IF(C936="","",IFERROR(INDEX(Categorias!$B$5:$B$40,MATCH(C936,Categorias!$A$5:$A$40,0)),"Categoria?"))</f>
        <v/>
      </c>
      <c r="G936" s="24">
        <f>IF(A936="","",DATE(YEAR(A936),MONTH(A936),1))</f>
        <v/>
      </c>
    </row>
    <row r="937">
      <c r="A937" s="25" t="n"/>
      <c r="B937" s="26" t="n"/>
      <c r="C937" s="26" t="n"/>
      <c r="D937" s="27" t="n"/>
      <c r="E937" s="26" t="n"/>
      <c r="F937" s="17">
        <f>IF(C937="","",IFERROR(INDEX(Categorias!$B$5:$B$40,MATCH(C937,Categorias!$A$5:$A$40,0)),"Categoria?"))</f>
        <v/>
      </c>
      <c r="G937" s="24">
        <f>IF(A937="","",DATE(YEAR(A937),MONTH(A937),1))</f>
        <v/>
      </c>
    </row>
    <row r="938">
      <c r="A938" s="25" t="n"/>
      <c r="B938" s="26" t="n"/>
      <c r="C938" s="26" t="n"/>
      <c r="D938" s="27" t="n"/>
      <c r="E938" s="26" t="n"/>
      <c r="F938" s="17">
        <f>IF(C938="","",IFERROR(INDEX(Categorias!$B$5:$B$40,MATCH(C938,Categorias!$A$5:$A$40,0)),"Categoria?"))</f>
        <v/>
      </c>
      <c r="G938" s="24">
        <f>IF(A938="","",DATE(YEAR(A938),MONTH(A938),1))</f>
        <v/>
      </c>
    </row>
    <row r="939">
      <c r="A939" s="25" t="n"/>
      <c r="B939" s="26" t="n"/>
      <c r="C939" s="26" t="n"/>
      <c r="D939" s="27" t="n"/>
      <c r="E939" s="26" t="n"/>
      <c r="F939" s="17">
        <f>IF(C939="","",IFERROR(INDEX(Categorias!$B$5:$B$40,MATCH(C939,Categorias!$A$5:$A$40,0)),"Categoria?"))</f>
        <v/>
      </c>
      <c r="G939" s="24">
        <f>IF(A939="","",DATE(YEAR(A939),MONTH(A939),1))</f>
        <v/>
      </c>
    </row>
    <row r="940">
      <c r="A940" s="25" t="n"/>
      <c r="B940" s="26" t="n"/>
      <c r="C940" s="26" t="n"/>
      <c r="D940" s="27" t="n"/>
      <c r="E940" s="26" t="n"/>
      <c r="F940" s="17">
        <f>IF(C940="","",IFERROR(INDEX(Categorias!$B$5:$B$40,MATCH(C940,Categorias!$A$5:$A$40,0)),"Categoria?"))</f>
        <v/>
      </c>
      <c r="G940" s="24">
        <f>IF(A940="","",DATE(YEAR(A940),MONTH(A940),1))</f>
        <v/>
      </c>
    </row>
    <row r="941">
      <c r="A941" s="25" t="n"/>
      <c r="B941" s="26" t="n"/>
      <c r="C941" s="26" t="n"/>
      <c r="D941" s="27" t="n"/>
      <c r="E941" s="26" t="n"/>
      <c r="F941" s="17">
        <f>IF(C941="","",IFERROR(INDEX(Categorias!$B$5:$B$40,MATCH(C941,Categorias!$A$5:$A$40,0)),"Categoria?"))</f>
        <v/>
      </c>
      <c r="G941" s="24">
        <f>IF(A941="","",DATE(YEAR(A941),MONTH(A941),1))</f>
        <v/>
      </c>
    </row>
    <row r="942">
      <c r="A942" s="25" t="n"/>
      <c r="B942" s="26" t="n"/>
      <c r="C942" s="26" t="n"/>
      <c r="D942" s="27" t="n"/>
      <c r="E942" s="26" t="n"/>
      <c r="F942" s="17">
        <f>IF(C942="","",IFERROR(INDEX(Categorias!$B$5:$B$40,MATCH(C942,Categorias!$A$5:$A$40,0)),"Categoria?"))</f>
        <v/>
      </c>
      <c r="G942" s="24">
        <f>IF(A942="","",DATE(YEAR(A942),MONTH(A942),1))</f>
        <v/>
      </c>
    </row>
    <row r="943">
      <c r="A943" s="25" t="n"/>
      <c r="B943" s="26" t="n"/>
      <c r="C943" s="26" t="n"/>
      <c r="D943" s="27" t="n"/>
      <c r="E943" s="26" t="n"/>
      <c r="F943" s="17">
        <f>IF(C943="","",IFERROR(INDEX(Categorias!$B$5:$B$40,MATCH(C943,Categorias!$A$5:$A$40,0)),"Categoria?"))</f>
        <v/>
      </c>
      <c r="G943" s="24">
        <f>IF(A943="","",DATE(YEAR(A943),MONTH(A943),1))</f>
        <v/>
      </c>
    </row>
    <row r="944">
      <c r="A944" s="25" t="n"/>
      <c r="B944" s="26" t="n"/>
      <c r="C944" s="26" t="n"/>
      <c r="D944" s="27" t="n"/>
      <c r="E944" s="26" t="n"/>
      <c r="F944" s="17">
        <f>IF(C944="","",IFERROR(INDEX(Categorias!$B$5:$B$40,MATCH(C944,Categorias!$A$5:$A$40,0)),"Categoria?"))</f>
        <v/>
      </c>
      <c r="G944" s="24">
        <f>IF(A944="","",DATE(YEAR(A944),MONTH(A944),1))</f>
        <v/>
      </c>
    </row>
    <row r="945">
      <c r="A945" s="25" t="n"/>
      <c r="B945" s="26" t="n"/>
      <c r="C945" s="26" t="n"/>
      <c r="D945" s="27" t="n"/>
      <c r="E945" s="26" t="n"/>
      <c r="F945" s="17">
        <f>IF(C945="","",IFERROR(INDEX(Categorias!$B$5:$B$40,MATCH(C945,Categorias!$A$5:$A$40,0)),"Categoria?"))</f>
        <v/>
      </c>
      <c r="G945" s="24">
        <f>IF(A945="","",DATE(YEAR(A945),MONTH(A945),1))</f>
        <v/>
      </c>
    </row>
    <row r="946">
      <c r="A946" s="25" t="n"/>
      <c r="B946" s="26" t="n"/>
      <c r="C946" s="26" t="n"/>
      <c r="D946" s="27" t="n"/>
      <c r="E946" s="26" t="n"/>
      <c r="F946" s="17">
        <f>IF(C946="","",IFERROR(INDEX(Categorias!$B$5:$B$40,MATCH(C946,Categorias!$A$5:$A$40,0)),"Categoria?"))</f>
        <v/>
      </c>
      <c r="G946" s="24">
        <f>IF(A946="","",DATE(YEAR(A946),MONTH(A946),1))</f>
        <v/>
      </c>
    </row>
    <row r="947">
      <c r="A947" s="25" t="n"/>
      <c r="B947" s="26" t="n"/>
      <c r="C947" s="26" t="n"/>
      <c r="D947" s="27" t="n"/>
      <c r="E947" s="26" t="n"/>
      <c r="F947" s="17">
        <f>IF(C947="","",IFERROR(INDEX(Categorias!$B$5:$B$40,MATCH(C947,Categorias!$A$5:$A$40,0)),"Categoria?"))</f>
        <v/>
      </c>
      <c r="G947" s="24">
        <f>IF(A947="","",DATE(YEAR(A947),MONTH(A947),1))</f>
        <v/>
      </c>
    </row>
    <row r="948">
      <c r="A948" s="25" t="n"/>
      <c r="B948" s="26" t="n"/>
      <c r="C948" s="26" t="n"/>
      <c r="D948" s="27" t="n"/>
      <c r="E948" s="26" t="n"/>
      <c r="F948" s="17">
        <f>IF(C948="","",IFERROR(INDEX(Categorias!$B$5:$B$40,MATCH(C948,Categorias!$A$5:$A$40,0)),"Categoria?"))</f>
        <v/>
      </c>
      <c r="G948" s="24">
        <f>IF(A948="","",DATE(YEAR(A948),MONTH(A948),1))</f>
        <v/>
      </c>
    </row>
    <row r="949">
      <c r="A949" s="25" t="n"/>
      <c r="B949" s="26" t="n"/>
      <c r="C949" s="26" t="n"/>
      <c r="D949" s="27" t="n"/>
      <c r="E949" s="26" t="n"/>
      <c r="F949" s="17">
        <f>IF(C949="","",IFERROR(INDEX(Categorias!$B$5:$B$40,MATCH(C949,Categorias!$A$5:$A$40,0)),"Categoria?"))</f>
        <v/>
      </c>
      <c r="G949" s="24">
        <f>IF(A949="","",DATE(YEAR(A949),MONTH(A949),1))</f>
        <v/>
      </c>
    </row>
    <row r="950">
      <c r="A950" s="25" t="n"/>
      <c r="B950" s="26" t="n"/>
      <c r="C950" s="26" t="n"/>
      <c r="D950" s="27" t="n"/>
      <c r="E950" s="26" t="n"/>
      <c r="F950" s="17">
        <f>IF(C950="","",IFERROR(INDEX(Categorias!$B$5:$B$40,MATCH(C950,Categorias!$A$5:$A$40,0)),"Categoria?"))</f>
        <v/>
      </c>
      <c r="G950" s="24">
        <f>IF(A950="","",DATE(YEAR(A950),MONTH(A950),1))</f>
        <v/>
      </c>
    </row>
    <row r="951">
      <c r="A951" s="25" t="n"/>
      <c r="B951" s="26" t="n"/>
      <c r="C951" s="26" t="n"/>
      <c r="D951" s="27" t="n"/>
      <c r="E951" s="26" t="n"/>
      <c r="F951" s="17">
        <f>IF(C951="","",IFERROR(INDEX(Categorias!$B$5:$B$40,MATCH(C951,Categorias!$A$5:$A$40,0)),"Categoria?"))</f>
        <v/>
      </c>
      <c r="G951" s="24">
        <f>IF(A951="","",DATE(YEAR(A951),MONTH(A951),1))</f>
        <v/>
      </c>
    </row>
    <row r="952">
      <c r="A952" s="25" t="n"/>
      <c r="B952" s="26" t="n"/>
      <c r="C952" s="26" t="n"/>
      <c r="D952" s="27" t="n"/>
      <c r="E952" s="26" t="n"/>
      <c r="F952" s="17">
        <f>IF(C952="","",IFERROR(INDEX(Categorias!$B$5:$B$40,MATCH(C952,Categorias!$A$5:$A$40,0)),"Categoria?"))</f>
        <v/>
      </c>
      <c r="G952" s="24">
        <f>IF(A952="","",DATE(YEAR(A952),MONTH(A952),1))</f>
        <v/>
      </c>
    </row>
    <row r="953">
      <c r="A953" s="25" t="n"/>
      <c r="B953" s="26" t="n"/>
      <c r="C953" s="26" t="n"/>
      <c r="D953" s="27" t="n"/>
      <c r="E953" s="26" t="n"/>
      <c r="F953" s="17">
        <f>IF(C953="","",IFERROR(INDEX(Categorias!$B$5:$B$40,MATCH(C953,Categorias!$A$5:$A$40,0)),"Categoria?"))</f>
        <v/>
      </c>
      <c r="G953" s="24">
        <f>IF(A953="","",DATE(YEAR(A953),MONTH(A953),1))</f>
        <v/>
      </c>
    </row>
    <row r="954">
      <c r="A954" s="25" t="n"/>
      <c r="B954" s="26" t="n"/>
      <c r="C954" s="26" t="n"/>
      <c r="D954" s="27" t="n"/>
      <c r="E954" s="26" t="n"/>
      <c r="F954" s="17">
        <f>IF(C954="","",IFERROR(INDEX(Categorias!$B$5:$B$40,MATCH(C954,Categorias!$A$5:$A$40,0)),"Categoria?"))</f>
        <v/>
      </c>
      <c r="G954" s="24">
        <f>IF(A954="","",DATE(YEAR(A954),MONTH(A954),1))</f>
        <v/>
      </c>
    </row>
    <row r="955">
      <c r="A955" s="25" t="n"/>
      <c r="B955" s="26" t="n"/>
      <c r="C955" s="26" t="n"/>
      <c r="D955" s="27" t="n"/>
      <c r="E955" s="26" t="n"/>
      <c r="F955" s="17">
        <f>IF(C955="","",IFERROR(INDEX(Categorias!$B$5:$B$40,MATCH(C955,Categorias!$A$5:$A$40,0)),"Categoria?"))</f>
        <v/>
      </c>
      <c r="G955" s="24">
        <f>IF(A955="","",DATE(YEAR(A955),MONTH(A955),1))</f>
        <v/>
      </c>
    </row>
    <row r="956">
      <c r="A956" s="25" t="n"/>
      <c r="B956" s="26" t="n"/>
      <c r="C956" s="26" t="n"/>
      <c r="D956" s="27" t="n"/>
      <c r="E956" s="26" t="n"/>
      <c r="F956" s="17">
        <f>IF(C956="","",IFERROR(INDEX(Categorias!$B$5:$B$40,MATCH(C956,Categorias!$A$5:$A$40,0)),"Categoria?"))</f>
        <v/>
      </c>
      <c r="G956" s="24">
        <f>IF(A956="","",DATE(YEAR(A956),MONTH(A956),1))</f>
        <v/>
      </c>
    </row>
    <row r="957">
      <c r="A957" s="25" t="n"/>
      <c r="B957" s="26" t="n"/>
      <c r="C957" s="26" t="n"/>
      <c r="D957" s="27" t="n"/>
      <c r="E957" s="26" t="n"/>
      <c r="F957" s="17">
        <f>IF(C957="","",IFERROR(INDEX(Categorias!$B$5:$B$40,MATCH(C957,Categorias!$A$5:$A$40,0)),"Categoria?"))</f>
        <v/>
      </c>
      <c r="G957" s="24">
        <f>IF(A957="","",DATE(YEAR(A957),MONTH(A957),1))</f>
        <v/>
      </c>
    </row>
    <row r="958">
      <c r="A958" s="25" t="n"/>
      <c r="B958" s="26" t="n"/>
      <c r="C958" s="26" t="n"/>
      <c r="D958" s="27" t="n"/>
      <c r="E958" s="26" t="n"/>
      <c r="F958" s="17">
        <f>IF(C958="","",IFERROR(INDEX(Categorias!$B$5:$B$40,MATCH(C958,Categorias!$A$5:$A$40,0)),"Categoria?"))</f>
        <v/>
      </c>
      <c r="G958" s="24">
        <f>IF(A958="","",DATE(YEAR(A958),MONTH(A958),1))</f>
        <v/>
      </c>
    </row>
    <row r="959">
      <c r="A959" s="25" t="n"/>
      <c r="B959" s="26" t="n"/>
      <c r="C959" s="26" t="n"/>
      <c r="D959" s="27" t="n"/>
      <c r="E959" s="26" t="n"/>
      <c r="F959" s="17">
        <f>IF(C959="","",IFERROR(INDEX(Categorias!$B$5:$B$40,MATCH(C959,Categorias!$A$5:$A$40,0)),"Categoria?"))</f>
        <v/>
      </c>
      <c r="G959" s="24">
        <f>IF(A959="","",DATE(YEAR(A959),MONTH(A959),1))</f>
        <v/>
      </c>
    </row>
    <row r="960">
      <c r="A960" s="25" t="n"/>
      <c r="B960" s="26" t="n"/>
      <c r="C960" s="26" t="n"/>
      <c r="D960" s="27" t="n"/>
      <c r="E960" s="26" t="n"/>
      <c r="F960" s="17">
        <f>IF(C960="","",IFERROR(INDEX(Categorias!$B$5:$B$40,MATCH(C960,Categorias!$A$5:$A$40,0)),"Categoria?"))</f>
        <v/>
      </c>
      <c r="G960" s="24">
        <f>IF(A960="","",DATE(YEAR(A960),MONTH(A960),1))</f>
        <v/>
      </c>
    </row>
    <row r="961">
      <c r="A961" s="25" t="n"/>
      <c r="B961" s="26" t="n"/>
      <c r="C961" s="26" t="n"/>
      <c r="D961" s="27" t="n"/>
      <c r="E961" s="26" t="n"/>
      <c r="F961" s="17">
        <f>IF(C961="","",IFERROR(INDEX(Categorias!$B$5:$B$40,MATCH(C961,Categorias!$A$5:$A$40,0)),"Categoria?"))</f>
        <v/>
      </c>
      <c r="G961" s="24">
        <f>IF(A961="","",DATE(YEAR(A961),MONTH(A961),1))</f>
        <v/>
      </c>
    </row>
    <row r="962">
      <c r="A962" s="25" t="n"/>
      <c r="B962" s="26" t="n"/>
      <c r="C962" s="26" t="n"/>
      <c r="D962" s="27" t="n"/>
      <c r="E962" s="26" t="n"/>
      <c r="F962" s="17">
        <f>IF(C962="","",IFERROR(INDEX(Categorias!$B$5:$B$40,MATCH(C962,Categorias!$A$5:$A$40,0)),"Categoria?"))</f>
        <v/>
      </c>
      <c r="G962" s="24">
        <f>IF(A962="","",DATE(YEAR(A962),MONTH(A962),1))</f>
        <v/>
      </c>
    </row>
    <row r="963">
      <c r="A963" s="25" t="n"/>
      <c r="B963" s="26" t="n"/>
      <c r="C963" s="26" t="n"/>
      <c r="D963" s="27" t="n"/>
      <c r="E963" s="26" t="n"/>
      <c r="F963" s="17">
        <f>IF(C963="","",IFERROR(INDEX(Categorias!$B$5:$B$40,MATCH(C963,Categorias!$A$5:$A$40,0)),"Categoria?"))</f>
        <v/>
      </c>
      <c r="G963" s="24">
        <f>IF(A963="","",DATE(YEAR(A963),MONTH(A963),1))</f>
        <v/>
      </c>
    </row>
    <row r="964">
      <c r="A964" s="25" t="n"/>
      <c r="B964" s="26" t="n"/>
      <c r="C964" s="26" t="n"/>
      <c r="D964" s="27" t="n"/>
      <c r="E964" s="26" t="n"/>
      <c r="F964" s="17">
        <f>IF(C964="","",IFERROR(INDEX(Categorias!$B$5:$B$40,MATCH(C964,Categorias!$A$5:$A$40,0)),"Categoria?"))</f>
        <v/>
      </c>
      <c r="G964" s="24">
        <f>IF(A964="","",DATE(YEAR(A964),MONTH(A964),1))</f>
        <v/>
      </c>
    </row>
    <row r="965">
      <c r="A965" s="25" t="n"/>
      <c r="B965" s="26" t="n"/>
      <c r="C965" s="26" t="n"/>
      <c r="D965" s="27" t="n"/>
      <c r="E965" s="26" t="n"/>
      <c r="F965" s="17">
        <f>IF(C965="","",IFERROR(INDEX(Categorias!$B$5:$B$40,MATCH(C965,Categorias!$A$5:$A$40,0)),"Categoria?"))</f>
        <v/>
      </c>
      <c r="G965" s="24">
        <f>IF(A965="","",DATE(YEAR(A965),MONTH(A965),1))</f>
        <v/>
      </c>
    </row>
    <row r="966">
      <c r="A966" s="25" t="n"/>
      <c r="B966" s="26" t="n"/>
      <c r="C966" s="26" t="n"/>
      <c r="D966" s="27" t="n"/>
      <c r="E966" s="26" t="n"/>
      <c r="F966" s="17">
        <f>IF(C966="","",IFERROR(INDEX(Categorias!$B$5:$B$40,MATCH(C966,Categorias!$A$5:$A$40,0)),"Categoria?"))</f>
        <v/>
      </c>
      <c r="G966" s="24">
        <f>IF(A966="","",DATE(YEAR(A966),MONTH(A966),1))</f>
        <v/>
      </c>
    </row>
    <row r="967">
      <c r="A967" s="25" t="n"/>
      <c r="B967" s="26" t="n"/>
      <c r="C967" s="26" t="n"/>
      <c r="D967" s="27" t="n"/>
      <c r="E967" s="26" t="n"/>
      <c r="F967" s="17">
        <f>IF(C967="","",IFERROR(INDEX(Categorias!$B$5:$B$40,MATCH(C967,Categorias!$A$5:$A$40,0)),"Categoria?"))</f>
        <v/>
      </c>
      <c r="G967" s="24">
        <f>IF(A967="","",DATE(YEAR(A967),MONTH(A967),1))</f>
        <v/>
      </c>
    </row>
    <row r="968">
      <c r="A968" s="25" t="n"/>
      <c r="B968" s="26" t="n"/>
      <c r="C968" s="26" t="n"/>
      <c r="D968" s="27" t="n"/>
      <c r="E968" s="26" t="n"/>
      <c r="F968" s="17">
        <f>IF(C968="","",IFERROR(INDEX(Categorias!$B$5:$B$40,MATCH(C968,Categorias!$A$5:$A$40,0)),"Categoria?"))</f>
        <v/>
      </c>
      <c r="G968" s="24">
        <f>IF(A968="","",DATE(YEAR(A968),MONTH(A968),1))</f>
        <v/>
      </c>
    </row>
    <row r="969">
      <c r="A969" s="25" t="n"/>
      <c r="B969" s="26" t="n"/>
      <c r="C969" s="26" t="n"/>
      <c r="D969" s="27" t="n"/>
      <c r="E969" s="26" t="n"/>
      <c r="F969" s="17">
        <f>IF(C969="","",IFERROR(INDEX(Categorias!$B$5:$B$40,MATCH(C969,Categorias!$A$5:$A$40,0)),"Categoria?"))</f>
        <v/>
      </c>
      <c r="G969" s="24">
        <f>IF(A969="","",DATE(YEAR(A969),MONTH(A969),1))</f>
        <v/>
      </c>
    </row>
    <row r="970">
      <c r="A970" s="25" t="n"/>
      <c r="B970" s="26" t="n"/>
      <c r="C970" s="26" t="n"/>
      <c r="D970" s="27" t="n"/>
      <c r="E970" s="26" t="n"/>
      <c r="F970" s="17">
        <f>IF(C970="","",IFERROR(INDEX(Categorias!$B$5:$B$40,MATCH(C970,Categorias!$A$5:$A$40,0)),"Categoria?"))</f>
        <v/>
      </c>
      <c r="G970" s="24">
        <f>IF(A970="","",DATE(YEAR(A970),MONTH(A970),1))</f>
        <v/>
      </c>
    </row>
    <row r="971">
      <c r="A971" s="25" t="n"/>
      <c r="B971" s="26" t="n"/>
      <c r="C971" s="26" t="n"/>
      <c r="D971" s="27" t="n"/>
      <c r="E971" s="26" t="n"/>
      <c r="F971" s="17">
        <f>IF(C971="","",IFERROR(INDEX(Categorias!$B$5:$B$40,MATCH(C971,Categorias!$A$5:$A$40,0)),"Categoria?"))</f>
        <v/>
      </c>
      <c r="G971" s="24">
        <f>IF(A971="","",DATE(YEAR(A971),MONTH(A971),1))</f>
        <v/>
      </c>
    </row>
    <row r="972">
      <c r="A972" s="25" t="n"/>
      <c r="B972" s="26" t="n"/>
      <c r="C972" s="26" t="n"/>
      <c r="D972" s="27" t="n"/>
      <c r="E972" s="26" t="n"/>
      <c r="F972" s="17">
        <f>IF(C972="","",IFERROR(INDEX(Categorias!$B$5:$B$40,MATCH(C972,Categorias!$A$5:$A$40,0)),"Categoria?"))</f>
        <v/>
      </c>
      <c r="G972" s="24">
        <f>IF(A972="","",DATE(YEAR(A972),MONTH(A972),1))</f>
        <v/>
      </c>
    </row>
    <row r="973">
      <c r="A973" s="25" t="n"/>
      <c r="B973" s="26" t="n"/>
      <c r="C973" s="26" t="n"/>
      <c r="D973" s="27" t="n"/>
      <c r="E973" s="26" t="n"/>
      <c r="F973" s="17">
        <f>IF(C973="","",IFERROR(INDEX(Categorias!$B$5:$B$40,MATCH(C973,Categorias!$A$5:$A$40,0)),"Categoria?"))</f>
        <v/>
      </c>
      <c r="G973" s="24">
        <f>IF(A973="","",DATE(YEAR(A973),MONTH(A973),1))</f>
        <v/>
      </c>
    </row>
    <row r="974">
      <c r="A974" s="25" t="n"/>
      <c r="B974" s="26" t="n"/>
      <c r="C974" s="26" t="n"/>
      <c r="D974" s="27" t="n"/>
      <c r="E974" s="26" t="n"/>
      <c r="F974" s="17">
        <f>IF(C974="","",IFERROR(INDEX(Categorias!$B$5:$B$40,MATCH(C974,Categorias!$A$5:$A$40,0)),"Categoria?"))</f>
        <v/>
      </c>
      <c r="G974" s="24">
        <f>IF(A974="","",DATE(YEAR(A974),MONTH(A974),1))</f>
        <v/>
      </c>
    </row>
    <row r="975">
      <c r="A975" s="25" t="n"/>
      <c r="B975" s="26" t="n"/>
      <c r="C975" s="26" t="n"/>
      <c r="D975" s="27" t="n"/>
      <c r="E975" s="26" t="n"/>
      <c r="F975" s="17">
        <f>IF(C975="","",IFERROR(INDEX(Categorias!$B$5:$B$40,MATCH(C975,Categorias!$A$5:$A$40,0)),"Categoria?"))</f>
        <v/>
      </c>
      <c r="G975" s="24">
        <f>IF(A975="","",DATE(YEAR(A975),MONTH(A975),1))</f>
        <v/>
      </c>
    </row>
    <row r="976">
      <c r="A976" s="25" t="n"/>
      <c r="B976" s="26" t="n"/>
      <c r="C976" s="26" t="n"/>
      <c r="D976" s="27" t="n"/>
      <c r="E976" s="26" t="n"/>
      <c r="F976" s="17">
        <f>IF(C976="","",IFERROR(INDEX(Categorias!$B$5:$B$40,MATCH(C976,Categorias!$A$5:$A$40,0)),"Categoria?"))</f>
        <v/>
      </c>
      <c r="G976" s="24">
        <f>IF(A976="","",DATE(YEAR(A976),MONTH(A976),1))</f>
        <v/>
      </c>
    </row>
    <row r="977">
      <c r="A977" s="25" t="n"/>
      <c r="B977" s="26" t="n"/>
      <c r="C977" s="26" t="n"/>
      <c r="D977" s="27" t="n"/>
      <c r="E977" s="26" t="n"/>
      <c r="F977" s="17">
        <f>IF(C977="","",IFERROR(INDEX(Categorias!$B$5:$B$40,MATCH(C977,Categorias!$A$5:$A$40,0)),"Categoria?"))</f>
        <v/>
      </c>
      <c r="G977" s="24">
        <f>IF(A977="","",DATE(YEAR(A977),MONTH(A977),1))</f>
        <v/>
      </c>
    </row>
    <row r="978">
      <c r="A978" s="25" t="n"/>
      <c r="B978" s="26" t="n"/>
      <c r="C978" s="26" t="n"/>
      <c r="D978" s="27" t="n"/>
      <c r="E978" s="26" t="n"/>
      <c r="F978" s="17">
        <f>IF(C978="","",IFERROR(INDEX(Categorias!$B$5:$B$40,MATCH(C978,Categorias!$A$5:$A$40,0)),"Categoria?"))</f>
        <v/>
      </c>
      <c r="G978" s="24">
        <f>IF(A978="","",DATE(YEAR(A978),MONTH(A978),1))</f>
        <v/>
      </c>
    </row>
    <row r="979">
      <c r="A979" s="25" t="n"/>
      <c r="B979" s="26" t="n"/>
      <c r="C979" s="26" t="n"/>
      <c r="D979" s="27" t="n"/>
      <c r="E979" s="26" t="n"/>
      <c r="F979" s="17">
        <f>IF(C979="","",IFERROR(INDEX(Categorias!$B$5:$B$40,MATCH(C979,Categorias!$A$5:$A$40,0)),"Categoria?"))</f>
        <v/>
      </c>
      <c r="G979" s="24">
        <f>IF(A979="","",DATE(YEAR(A979),MONTH(A979),1))</f>
        <v/>
      </c>
    </row>
    <row r="980">
      <c r="A980" s="25" t="n"/>
      <c r="B980" s="26" t="n"/>
      <c r="C980" s="26" t="n"/>
      <c r="D980" s="27" t="n"/>
      <c r="E980" s="26" t="n"/>
      <c r="F980" s="17">
        <f>IF(C980="","",IFERROR(INDEX(Categorias!$B$5:$B$40,MATCH(C980,Categorias!$A$5:$A$40,0)),"Categoria?"))</f>
        <v/>
      </c>
      <c r="G980" s="24">
        <f>IF(A980="","",DATE(YEAR(A980),MONTH(A980),1))</f>
        <v/>
      </c>
    </row>
    <row r="981">
      <c r="A981" s="25" t="n"/>
      <c r="B981" s="26" t="n"/>
      <c r="C981" s="26" t="n"/>
      <c r="D981" s="27" t="n"/>
      <c r="E981" s="26" t="n"/>
      <c r="F981" s="17">
        <f>IF(C981="","",IFERROR(INDEX(Categorias!$B$5:$B$40,MATCH(C981,Categorias!$A$5:$A$40,0)),"Categoria?"))</f>
        <v/>
      </c>
      <c r="G981" s="24">
        <f>IF(A981="","",DATE(YEAR(A981),MONTH(A981),1))</f>
        <v/>
      </c>
    </row>
    <row r="982">
      <c r="A982" s="25" t="n"/>
      <c r="B982" s="26" t="n"/>
      <c r="C982" s="26" t="n"/>
      <c r="D982" s="27" t="n"/>
      <c r="E982" s="26" t="n"/>
      <c r="F982" s="17">
        <f>IF(C982="","",IFERROR(INDEX(Categorias!$B$5:$B$40,MATCH(C982,Categorias!$A$5:$A$40,0)),"Categoria?"))</f>
        <v/>
      </c>
      <c r="G982" s="24">
        <f>IF(A982="","",DATE(YEAR(A982),MONTH(A982),1))</f>
        <v/>
      </c>
    </row>
    <row r="983">
      <c r="A983" s="25" t="n"/>
      <c r="B983" s="26" t="n"/>
      <c r="C983" s="26" t="n"/>
      <c r="D983" s="27" t="n"/>
      <c r="E983" s="26" t="n"/>
      <c r="F983" s="17">
        <f>IF(C983="","",IFERROR(INDEX(Categorias!$B$5:$B$40,MATCH(C983,Categorias!$A$5:$A$40,0)),"Categoria?"))</f>
        <v/>
      </c>
      <c r="G983" s="24">
        <f>IF(A983="","",DATE(YEAR(A983),MONTH(A983),1))</f>
        <v/>
      </c>
    </row>
    <row r="984">
      <c r="A984" s="25" t="n"/>
      <c r="B984" s="26" t="n"/>
      <c r="C984" s="26" t="n"/>
      <c r="D984" s="27" t="n"/>
      <c r="E984" s="26" t="n"/>
      <c r="F984" s="17">
        <f>IF(C984="","",IFERROR(INDEX(Categorias!$B$5:$B$40,MATCH(C984,Categorias!$A$5:$A$40,0)),"Categoria?"))</f>
        <v/>
      </c>
      <c r="G984" s="24">
        <f>IF(A984="","",DATE(YEAR(A984),MONTH(A984),1))</f>
        <v/>
      </c>
    </row>
    <row r="985">
      <c r="A985" s="25" t="n"/>
      <c r="B985" s="26" t="n"/>
      <c r="C985" s="26" t="n"/>
      <c r="D985" s="27" t="n"/>
      <c r="E985" s="26" t="n"/>
      <c r="F985" s="17">
        <f>IF(C985="","",IFERROR(INDEX(Categorias!$B$5:$B$40,MATCH(C985,Categorias!$A$5:$A$40,0)),"Categoria?"))</f>
        <v/>
      </c>
      <c r="G985" s="24">
        <f>IF(A985="","",DATE(YEAR(A985),MONTH(A985),1))</f>
        <v/>
      </c>
    </row>
    <row r="986">
      <c r="A986" s="25" t="n"/>
      <c r="B986" s="26" t="n"/>
      <c r="C986" s="26" t="n"/>
      <c r="D986" s="27" t="n"/>
      <c r="E986" s="26" t="n"/>
      <c r="F986" s="17">
        <f>IF(C986="","",IFERROR(INDEX(Categorias!$B$5:$B$40,MATCH(C986,Categorias!$A$5:$A$40,0)),"Categoria?"))</f>
        <v/>
      </c>
      <c r="G986" s="24">
        <f>IF(A986="","",DATE(YEAR(A986),MONTH(A986),1))</f>
        <v/>
      </c>
    </row>
    <row r="987">
      <c r="A987" s="25" t="n"/>
      <c r="B987" s="26" t="n"/>
      <c r="C987" s="26" t="n"/>
      <c r="D987" s="27" t="n"/>
      <c r="E987" s="26" t="n"/>
      <c r="F987" s="17">
        <f>IF(C987="","",IFERROR(INDEX(Categorias!$B$5:$B$40,MATCH(C987,Categorias!$A$5:$A$40,0)),"Categoria?"))</f>
        <v/>
      </c>
      <c r="G987" s="24">
        <f>IF(A987="","",DATE(YEAR(A987),MONTH(A987),1))</f>
        <v/>
      </c>
    </row>
    <row r="988">
      <c r="A988" s="25" t="n"/>
      <c r="B988" s="26" t="n"/>
      <c r="C988" s="26" t="n"/>
      <c r="D988" s="27" t="n"/>
      <c r="E988" s="26" t="n"/>
      <c r="F988" s="17">
        <f>IF(C988="","",IFERROR(INDEX(Categorias!$B$5:$B$40,MATCH(C988,Categorias!$A$5:$A$40,0)),"Categoria?"))</f>
        <v/>
      </c>
      <c r="G988" s="24">
        <f>IF(A988="","",DATE(YEAR(A988),MONTH(A988),1))</f>
        <v/>
      </c>
    </row>
    <row r="989">
      <c r="A989" s="25" t="n"/>
      <c r="B989" s="26" t="n"/>
      <c r="C989" s="26" t="n"/>
      <c r="D989" s="27" t="n"/>
      <c r="E989" s="26" t="n"/>
      <c r="F989" s="17">
        <f>IF(C989="","",IFERROR(INDEX(Categorias!$B$5:$B$40,MATCH(C989,Categorias!$A$5:$A$40,0)),"Categoria?"))</f>
        <v/>
      </c>
      <c r="G989" s="24">
        <f>IF(A989="","",DATE(YEAR(A989),MONTH(A989),1))</f>
        <v/>
      </c>
    </row>
    <row r="990">
      <c r="A990" s="25" t="n"/>
      <c r="B990" s="26" t="n"/>
      <c r="C990" s="26" t="n"/>
      <c r="D990" s="27" t="n"/>
      <c r="E990" s="26" t="n"/>
      <c r="F990" s="17">
        <f>IF(C990="","",IFERROR(INDEX(Categorias!$B$5:$B$40,MATCH(C990,Categorias!$A$5:$A$40,0)),"Categoria?"))</f>
        <v/>
      </c>
      <c r="G990" s="24">
        <f>IF(A990="","",DATE(YEAR(A990),MONTH(A990),1))</f>
        <v/>
      </c>
    </row>
    <row r="991">
      <c r="A991" s="25" t="n"/>
      <c r="B991" s="26" t="n"/>
      <c r="C991" s="26" t="n"/>
      <c r="D991" s="27" t="n"/>
      <c r="E991" s="26" t="n"/>
      <c r="F991" s="17">
        <f>IF(C991="","",IFERROR(INDEX(Categorias!$B$5:$B$40,MATCH(C991,Categorias!$A$5:$A$40,0)),"Categoria?"))</f>
        <v/>
      </c>
      <c r="G991" s="24">
        <f>IF(A991="","",DATE(YEAR(A991),MONTH(A991),1))</f>
        <v/>
      </c>
    </row>
    <row r="992">
      <c r="A992" s="25" t="n"/>
      <c r="B992" s="26" t="n"/>
      <c r="C992" s="26" t="n"/>
      <c r="D992" s="27" t="n"/>
      <c r="E992" s="26" t="n"/>
      <c r="F992" s="17">
        <f>IF(C992="","",IFERROR(INDEX(Categorias!$B$5:$B$40,MATCH(C992,Categorias!$A$5:$A$40,0)),"Categoria?"))</f>
        <v/>
      </c>
      <c r="G992" s="24">
        <f>IF(A992="","",DATE(YEAR(A992),MONTH(A992),1))</f>
        <v/>
      </c>
    </row>
    <row r="993">
      <c r="A993" s="25" t="n"/>
      <c r="B993" s="26" t="n"/>
      <c r="C993" s="26" t="n"/>
      <c r="D993" s="27" t="n"/>
      <c r="E993" s="26" t="n"/>
      <c r="F993" s="17">
        <f>IF(C993="","",IFERROR(INDEX(Categorias!$B$5:$B$40,MATCH(C993,Categorias!$A$5:$A$40,0)),"Categoria?"))</f>
        <v/>
      </c>
      <c r="G993" s="24">
        <f>IF(A993="","",DATE(YEAR(A993),MONTH(A993),1))</f>
        <v/>
      </c>
    </row>
    <row r="994">
      <c r="A994" s="25" t="n"/>
      <c r="B994" s="26" t="n"/>
      <c r="C994" s="26" t="n"/>
      <c r="D994" s="27" t="n"/>
      <c r="E994" s="26" t="n"/>
      <c r="F994" s="17">
        <f>IF(C994="","",IFERROR(INDEX(Categorias!$B$5:$B$40,MATCH(C994,Categorias!$A$5:$A$40,0)),"Categoria?"))</f>
        <v/>
      </c>
      <c r="G994" s="24">
        <f>IF(A994="","",DATE(YEAR(A994),MONTH(A994),1))</f>
        <v/>
      </c>
    </row>
    <row r="995">
      <c r="A995" s="25" t="n"/>
      <c r="B995" s="26" t="n"/>
      <c r="C995" s="26" t="n"/>
      <c r="D995" s="27" t="n"/>
      <c r="E995" s="26" t="n"/>
      <c r="F995" s="17">
        <f>IF(C995="","",IFERROR(INDEX(Categorias!$B$5:$B$40,MATCH(C995,Categorias!$A$5:$A$40,0)),"Categoria?"))</f>
        <v/>
      </c>
      <c r="G995" s="24">
        <f>IF(A995="","",DATE(YEAR(A995),MONTH(A995),1))</f>
        <v/>
      </c>
    </row>
    <row r="996">
      <c r="A996" s="25" t="n"/>
      <c r="B996" s="26" t="n"/>
      <c r="C996" s="26" t="n"/>
      <c r="D996" s="27" t="n"/>
      <c r="E996" s="26" t="n"/>
      <c r="F996" s="17">
        <f>IF(C996="","",IFERROR(INDEX(Categorias!$B$5:$B$40,MATCH(C996,Categorias!$A$5:$A$40,0)),"Categoria?"))</f>
        <v/>
      </c>
      <c r="G996" s="24">
        <f>IF(A996="","",DATE(YEAR(A996),MONTH(A996),1))</f>
        <v/>
      </c>
    </row>
    <row r="997">
      <c r="A997" s="25" t="n"/>
      <c r="B997" s="26" t="n"/>
      <c r="C997" s="26" t="n"/>
      <c r="D997" s="27" t="n"/>
      <c r="E997" s="26" t="n"/>
      <c r="F997" s="17">
        <f>IF(C997="","",IFERROR(INDEX(Categorias!$B$5:$B$40,MATCH(C997,Categorias!$A$5:$A$40,0)),"Categoria?"))</f>
        <v/>
      </c>
      <c r="G997" s="24">
        <f>IF(A997="","",DATE(YEAR(A997),MONTH(A997),1))</f>
        <v/>
      </c>
    </row>
    <row r="998">
      <c r="A998" s="25" t="n"/>
      <c r="B998" s="26" t="n"/>
      <c r="C998" s="26" t="n"/>
      <c r="D998" s="27" t="n"/>
      <c r="E998" s="26" t="n"/>
      <c r="F998" s="17">
        <f>IF(C998="","",IFERROR(INDEX(Categorias!$B$5:$B$40,MATCH(C998,Categorias!$A$5:$A$40,0)),"Categoria?"))</f>
        <v/>
      </c>
      <c r="G998" s="24">
        <f>IF(A998="","",DATE(YEAR(A998),MONTH(A998),1))</f>
        <v/>
      </c>
    </row>
    <row r="999">
      <c r="A999" s="25" t="n"/>
      <c r="B999" s="26" t="n"/>
      <c r="C999" s="26" t="n"/>
      <c r="D999" s="27" t="n"/>
      <c r="E999" s="26" t="n"/>
      <c r="F999" s="17">
        <f>IF(C999="","",IFERROR(INDEX(Categorias!$B$5:$B$40,MATCH(C999,Categorias!$A$5:$A$40,0)),"Categoria?"))</f>
        <v/>
      </c>
      <c r="G999" s="24">
        <f>IF(A999="","",DATE(YEAR(A999),MONTH(A999),1))</f>
        <v/>
      </c>
    </row>
    <row r="1000">
      <c r="A1000" s="25" t="n"/>
      <c r="B1000" s="26" t="n"/>
      <c r="C1000" s="26" t="n"/>
      <c r="D1000" s="27" t="n"/>
      <c r="E1000" s="26" t="n"/>
      <c r="F1000" s="17">
        <f>IF(C1000="","",IFERROR(INDEX(Categorias!$B$5:$B$40,MATCH(C1000,Categorias!$A$5:$A$40,0)),"Categoria?"))</f>
        <v/>
      </c>
      <c r="G1000" s="24">
        <f>IF(A1000="","",DATE(YEAR(A1000),MONTH(A1000),1))</f>
        <v/>
      </c>
    </row>
    <row r="1001">
      <c r="A1001" s="25" t="n"/>
      <c r="B1001" s="26" t="n"/>
      <c r="C1001" s="26" t="n"/>
      <c r="D1001" s="27" t="n"/>
      <c r="E1001" s="26" t="n"/>
      <c r="F1001" s="17">
        <f>IF(C1001="","",IFERROR(INDEX(Categorias!$B$5:$B$40,MATCH(C1001,Categorias!$A$5:$A$40,0)),"Categoria?"))</f>
        <v/>
      </c>
      <c r="G1001" s="24">
        <f>IF(A1001="","",DATE(YEAR(A1001),MONTH(A1001),1))</f>
        <v/>
      </c>
    </row>
    <row r="1002">
      <c r="A1002" s="25" t="n"/>
      <c r="B1002" s="26" t="n"/>
      <c r="C1002" s="26" t="n"/>
      <c r="D1002" s="27" t="n"/>
      <c r="E1002" s="26" t="n"/>
      <c r="F1002" s="17">
        <f>IF(C1002="","",IFERROR(INDEX(Categorias!$B$5:$B$40,MATCH(C1002,Categorias!$A$5:$A$40,0)),"Categoria?"))</f>
        <v/>
      </c>
      <c r="G1002" s="24">
        <f>IF(A1002="","",DATE(YEAR(A1002),MONTH(A1002),1))</f>
        <v/>
      </c>
    </row>
    <row r="1003">
      <c r="A1003" s="25" t="n"/>
      <c r="B1003" s="26" t="n"/>
      <c r="C1003" s="26" t="n"/>
      <c r="D1003" s="27" t="n"/>
      <c r="E1003" s="26" t="n"/>
      <c r="F1003" s="17">
        <f>IF(C1003="","",IFERROR(INDEX(Categorias!$B$5:$B$40,MATCH(C1003,Categorias!$A$5:$A$40,0)),"Categoria?"))</f>
        <v/>
      </c>
      <c r="G1003" s="24">
        <f>IF(A1003="","",DATE(YEAR(A1003),MONTH(A1003),1))</f>
        <v/>
      </c>
    </row>
    <row r="1004">
      <c r="A1004" s="25" t="n"/>
      <c r="B1004" s="26" t="n"/>
      <c r="C1004" s="26" t="n"/>
      <c r="D1004" s="27" t="n"/>
      <c r="E1004" s="26" t="n"/>
      <c r="F1004" s="17">
        <f>IF(C1004="","",IFERROR(INDEX(Categorias!$B$5:$B$40,MATCH(C1004,Categorias!$A$5:$A$40,0)),"Categoria?"))</f>
        <v/>
      </c>
      <c r="G1004" s="24">
        <f>IF(A1004="","",DATE(YEAR(A1004),MONTH(A1004),1))</f>
        <v/>
      </c>
    </row>
  </sheetData>
  <autoFilter ref="A4:G1004"/>
  <conditionalFormatting sqref="F5:F1004">
    <cfRule type="cellIs" priority="1" operator="equal" dxfId="0">
      <formula>"Categoria?"</formula>
    </cfRule>
  </conditionalFormatting>
  <dataValidations count="3">
    <dataValidation sqref="C5:C1004" showDropDown="0" showInputMessage="0" showErrorMessage="1" allowBlank="1" errorTitle="Categoria" error="Essa categoria não está na aba Categorias." type="list" errorStyle="warning">
      <formula1>=Categorias!$A$5:$A$40</formula1>
    </dataValidation>
    <dataValidation sqref="E5:E1004" showDropDown="0" showInputMessage="0" showErrorMessage="0" allowBlank="1" type="list">
      <formula1>"Pix,Débito,Crédito,Dinheiro,Boleto,Transferência"</formula1>
    </dataValidation>
    <dataValidation sqref="D5:D1004" showDropDown="0" showInputMessage="0" showErrorMessage="1" allowBlank="1" error="Use valores positivos. A categoria define se é entrada ou saída." type="decimal" operator="greaterThanOrEqual">
      <formula1>0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4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12" customWidth="1" min="2" max="2"/>
    <col width="22" customWidth="1" min="3" max="3"/>
  </cols>
  <sheetData>
    <row r="1">
      <c r="A1" s="6" t="inlineStr">
        <is>
          <t>Categorias e orçamento mensal</t>
        </is>
      </c>
    </row>
    <row r="2">
      <c r="A2" s="9" t="inlineStr">
        <is>
          <t>Edite os nomes, inclua ou apague linhas dentro da tabela. O orçamento é quanto você planeja receber ou gastar por mês.</t>
        </is>
      </c>
    </row>
    <row r="4">
      <c r="A4" s="10" t="inlineStr">
        <is>
          <t>Categoria</t>
        </is>
      </c>
      <c r="B4" s="10" t="inlineStr">
        <is>
          <t>Tipo</t>
        </is>
      </c>
      <c r="C4" s="10" t="inlineStr">
        <is>
          <t>Orçamento mensal (R$)</t>
        </is>
      </c>
    </row>
    <row r="5">
      <c r="A5" s="26" t="inlineStr">
        <is>
          <t>Salário</t>
        </is>
      </c>
      <c r="B5" s="26" t="inlineStr">
        <is>
          <t>Receita</t>
        </is>
      </c>
      <c r="C5" s="27" t="n">
        <v>3500</v>
      </c>
    </row>
    <row r="6">
      <c r="A6" s="26" t="inlineStr">
        <is>
          <t>Renda extra</t>
        </is>
      </c>
      <c r="B6" s="26" t="inlineStr">
        <is>
          <t>Receita</t>
        </is>
      </c>
      <c r="C6" s="27" t="n">
        <v>0</v>
      </c>
    </row>
    <row r="7">
      <c r="A7" s="26" t="inlineStr">
        <is>
          <t>Outras receitas</t>
        </is>
      </c>
      <c r="B7" s="26" t="inlineStr">
        <is>
          <t>Receita</t>
        </is>
      </c>
      <c r="C7" s="27" t="n">
        <v>0</v>
      </c>
    </row>
    <row r="8">
      <c r="A8" s="26" t="inlineStr">
        <is>
          <t>Moradia</t>
        </is>
      </c>
      <c r="B8" s="26" t="inlineStr">
        <is>
          <t>Despesa</t>
        </is>
      </c>
      <c r="C8" s="27" t="n">
        <v>1200</v>
      </c>
    </row>
    <row r="9">
      <c r="A9" s="26" t="inlineStr">
        <is>
          <t>Contas da casa</t>
        </is>
      </c>
      <c r="B9" s="26" t="inlineStr">
        <is>
          <t>Despesa</t>
        </is>
      </c>
      <c r="C9" s="27" t="n">
        <v>350</v>
      </c>
    </row>
    <row r="10">
      <c r="A10" s="26" t="inlineStr">
        <is>
          <t>Mercado</t>
        </is>
      </c>
      <c r="B10" s="26" t="inlineStr">
        <is>
          <t>Despesa</t>
        </is>
      </c>
      <c r="C10" s="27" t="n">
        <v>700</v>
      </c>
    </row>
    <row r="11">
      <c r="A11" s="26" t="inlineStr">
        <is>
          <t>Transporte</t>
        </is>
      </c>
      <c r="B11" s="26" t="inlineStr">
        <is>
          <t>Despesa</t>
        </is>
      </c>
      <c r="C11" s="27" t="n">
        <v>300</v>
      </c>
    </row>
    <row r="12">
      <c r="A12" s="26" t="inlineStr">
        <is>
          <t>Saúde</t>
        </is>
      </c>
      <c r="B12" s="26" t="inlineStr">
        <is>
          <t>Despesa</t>
        </is>
      </c>
      <c r="C12" s="27" t="n">
        <v>200</v>
      </c>
    </row>
    <row r="13">
      <c r="A13" s="26" t="inlineStr">
        <is>
          <t>Educação</t>
        </is>
      </c>
      <c r="B13" s="26" t="inlineStr">
        <is>
          <t>Despesa</t>
        </is>
      </c>
      <c r="C13" s="27" t="n">
        <v>0</v>
      </c>
    </row>
    <row r="14">
      <c r="A14" s="26" t="inlineStr">
        <is>
          <t>Lazer</t>
        </is>
      </c>
      <c r="B14" s="26" t="inlineStr">
        <is>
          <t>Despesa</t>
        </is>
      </c>
      <c r="C14" s="27" t="n">
        <v>250</v>
      </c>
    </row>
    <row r="15">
      <c r="A15" s="26" t="inlineStr">
        <is>
          <t>Restaurantes e delivery</t>
        </is>
      </c>
      <c r="B15" s="26" t="inlineStr">
        <is>
          <t>Despesa</t>
        </is>
      </c>
      <c r="C15" s="27" t="n">
        <v>200</v>
      </c>
    </row>
    <row r="16">
      <c r="A16" s="26" t="inlineStr">
        <is>
          <t>Compras</t>
        </is>
      </c>
      <c r="B16" s="26" t="inlineStr">
        <is>
          <t>Despesa</t>
        </is>
      </c>
      <c r="C16" s="27" t="n">
        <v>150</v>
      </c>
    </row>
    <row r="17">
      <c r="A17" s="26" t="inlineStr">
        <is>
          <t>Assinaturas</t>
        </is>
      </c>
      <c r="B17" s="26" t="inlineStr">
        <is>
          <t>Despesa</t>
        </is>
      </c>
      <c r="C17" s="27" t="n">
        <v>80</v>
      </c>
    </row>
    <row r="18">
      <c r="A18" s="26" t="inlineStr">
        <is>
          <t>Dívidas e empréstimos</t>
        </is>
      </c>
      <c r="B18" s="26" t="inlineStr">
        <is>
          <t>Despesa</t>
        </is>
      </c>
      <c r="C18" s="27" t="n">
        <v>0</v>
      </c>
    </row>
    <row r="19">
      <c r="A19" s="26" t="inlineStr">
        <is>
          <t>Investimentos e reserva</t>
        </is>
      </c>
      <c r="B19" s="26" t="inlineStr">
        <is>
          <t>Despesa</t>
        </is>
      </c>
      <c r="C19" s="27" t="n">
        <v>300</v>
      </c>
    </row>
    <row r="20">
      <c r="A20" s="26" t="inlineStr">
        <is>
          <t>Outros</t>
        </is>
      </c>
      <c r="B20" s="26" t="inlineStr">
        <is>
          <t>Despesa</t>
        </is>
      </c>
      <c r="C20" s="27" t="n">
        <v>0</v>
      </c>
    </row>
    <row r="21">
      <c r="A21" s="26" t="n"/>
      <c r="B21" s="26" t="n"/>
      <c r="C21" s="27" t="n"/>
    </row>
    <row r="22">
      <c r="A22" s="26" t="n"/>
      <c r="B22" s="26" t="n"/>
      <c r="C22" s="27" t="n"/>
    </row>
    <row r="23">
      <c r="A23" s="26" t="n"/>
      <c r="B23" s="26" t="n"/>
      <c r="C23" s="27" t="n"/>
    </row>
    <row r="24">
      <c r="A24" s="26" t="n"/>
      <c r="B24" s="26" t="n"/>
      <c r="C24" s="27" t="n"/>
    </row>
    <row r="25">
      <c r="A25" s="26" t="n"/>
      <c r="B25" s="26" t="n"/>
      <c r="C25" s="27" t="n"/>
    </row>
    <row r="26">
      <c r="A26" s="26" t="n"/>
      <c r="B26" s="26" t="n"/>
      <c r="C26" s="27" t="n"/>
    </row>
    <row r="27">
      <c r="A27" s="26" t="n"/>
      <c r="B27" s="26" t="n"/>
      <c r="C27" s="27" t="n"/>
    </row>
    <row r="28">
      <c r="A28" s="26" t="n"/>
      <c r="B28" s="26" t="n"/>
      <c r="C28" s="27" t="n"/>
    </row>
    <row r="29">
      <c r="A29" s="26" t="n"/>
      <c r="B29" s="26" t="n"/>
      <c r="C29" s="27" t="n"/>
    </row>
    <row r="30">
      <c r="A30" s="26" t="n"/>
      <c r="B30" s="26" t="n"/>
      <c r="C30" s="27" t="n"/>
    </row>
    <row r="31">
      <c r="A31" s="26" t="n"/>
      <c r="B31" s="26" t="n"/>
      <c r="C31" s="27" t="n"/>
    </row>
    <row r="32">
      <c r="A32" s="26" t="n"/>
      <c r="B32" s="26" t="n"/>
      <c r="C32" s="27" t="n"/>
    </row>
    <row r="33">
      <c r="A33" s="26" t="n"/>
      <c r="B33" s="26" t="n"/>
      <c r="C33" s="27" t="n"/>
    </row>
    <row r="34">
      <c r="A34" s="26" t="n"/>
      <c r="B34" s="26" t="n"/>
      <c r="C34" s="27" t="n"/>
    </row>
    <row r="35">
      <c r="A35" s="26" t="n"/>
      <c r="B35" s="26" t="n"/>
      <c r="C35" s="27" t="n"/>
    </row>
    <row r="36">
      <c r="A36" s="26" t="n"/>
      <c r="B36" s="26" t="n"/>
      <c r="C36" s="27" t="n"/>
    </row>
    <row r="37">
      <c r="A37" s="26" t="n"/>
      <c r="B37" s="26" t="n"/>
      <c r="C37" s="27" t="n"/>
    </row>
    <row r="38">
      <c r="A38" s="26" t="n"/>
      <c r="B38" s="26" t="n"/>
      <c r="C38" s="27" t="n"/>
    </row>
    <row r="39">
      <c r="A39" s="26" t="n"/>
      <c r="B39" s="26" t="n"/>
      <c r="C39" s="27" t="n"/>
    </row>
    <row r="40">
      <c r="A40" s="26" t="n"/>
      <c r="B40" s="26" t="n"/>
      <c r="C40" s="27" t="n"/>
    </row>
    <row r="42">
      <c r="A42" s="9" t="inlineStr">
        <is>
          <t>"Investimentos e reserva" entra como despesa de propósito: é dinheiro que sai da conta do mês. O resumo mostra quanto foi guardado.</t>
        </is>
      </c>
    </row>
  </sheetData>
  <dataValidations count="1">
    <dataValidation sqref="B5:B40" showDropDown="0" showInputMessage="0" showErrorMessage="0" allowBlank="1" type="list">
      <formula1>"Receita,Despesa"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2026-10-25T15:34:52Z</dcterms:created>
  <dcterms:modified xsi:type="dcterms:W3CDTF">2026-10-25T15:34:52Z</dcterms:modified>
</cp:coreProperties>
</file>